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3040" windowHeight="8592" tabRatio="478"/>
  </bookViews>
  <sheets>
    <sheet name="20.8.18" sheetId="1" r:id="rId1"/>
    <sheet name="Lokacije" sheetId="2" r:id="rId2"/>
  </sheets>
  <definedNames>
    <definedName name="_xlnm.Print_Area" localSheetId="0">'20.8.18'!$A$1:$S$20</definedName>
  </definedNames>
  <calcPr calcId="152511"/>
  <webPublishing codePage="1252"/>
</workbook>
</file>

<file path=xl/calcChain.xml><?xml version="1.0" encoding="utf-8"?>
<calcChain xmlns="http://schemas.openxmlformats.org/spreadsheetml/2006/main">
  <c r="A13" i="1" l="1"/>
  <c r="B13" i="1"/>
  <c r="F13" i="1"/>
  <c r="F11" i="1" l="1"/>
  <c r="F12" i="1"/>
  <c r="F14" i="1"/>
  <c r="F15" i="1"/>
  <c r="F16" i="1"/>
  <c r="A11" i="1"/>
  <c r="A12" i="1"/>
  <c r="A14" i="1"/>
  <c r="A15" i="1"/>
  <c r="A16" i="1"/>
  <c r="B11" i="1"/>
  <c r="B12" i="1"/>
  <c r="B14" i="1"/>
  <c r="B15" i="1"/>
  <c r="B16" i="1"/>
  <c r="M17" i="1" l="1"/>
  <c r="H17" i="1" l="1"/>
  <c r="N17" i="1"/>
  <c r="G17" i="1"/>
  <c r="L17" i="1"/>
  <c r="J17" i="1"/>
  <c r="I17" i="1"/>
</calcChain>
</file>

<file path=xl/sharedStrings.xml><?xml version="1.0" encoding="utf-8"?>
<sst xmlns="http://schemas.openxmlformats.org/spreadsheetml/2006/main" count="85" uniqueCount="53">
  <si>
    <t>Datum</t>
  </si>
  <si>
    <t>Skupaj</t>
  </si>
  <si>
    <t>PODATKI O MERITVAH</t>
  </si>
  <si>
    <t>Občina</t>
  </si>
  <si>
    <t>Lokacija</t>
  </si>
  <si>
    <t>Šifra</t>
  </si>
  <si>
    <t>Čas merjenja</t>
  </si>
  <si>
    <t>Omejitev hitrosti km/h</t>
  </si>
  <si>
    <t>Število tovornih vozil</t>
  </si>
  <si>
    <t xml:space="preserve">Število osebnih vozil </t>
  </si>
  <si>
    <t>Povprečna hitrost tovornih vozil</t>
  </si>
  <si>
    <t>Povprečna hitrost osebnih vozil</t>
  </si>
  <si>
    <t>Povprečna hitrost prekrškov tovornih vozil</t>
  </si>
  <si>
    <t>Povprečna hitrost prekrškov osebnih vozil</t>
  </si>
  <si>
    <t>Občina:</t>
  </si>
  <si>
    <t xml:space="preserve">   Meritve opravljene:</t>
  </si>
  <si>
    <t>Število prekrškov TV</t>
  </si>
  <si>
    <t>Število prekrškov OV</t>
  </si>
  <si>
    <t>Šifra
 lokacije</t>
  </si>
  <si>
    <t>Omejitev hitrosti</t>
  </si>
  <si>
    <t>OBČINA DOL PRI LJUBLJANI</t>
  </si>
  <si>
    <t>90008</t>
  </si>
  <si>
    <t>40</t>
  </si>
  <si>
    <t>90009</t>
  </si>
  <si>
    <t>50</t>
  </si>
  <si>
    <t>90005</t>
  </si>
  <si>
    <t>90010</t>
  </si>
  <si>
    <t>90001</t>
  </si>
  <si>
    <t>ŠMARTNO PRI LITIJI</t>
  </si>
  <si>
    <t>Pungart 9</t>
  </si>
  <si>
    <t>Črni Potok 39 C</t>
  </si>
  <si>
    <t>60</t>
  </si>
  <si>
    <t>90002</t>
  </si>
  <si>
    <t>90003</t>
  </si>
  <si>
    <t>Velika Kostrevnica 31</t>
  </si>
  <si>
    <t>90004</t>
  </si>
  <si>
    <t>Velika Kostrevnica 40</t>
  </si>
  <si>
    <t>90006</t>
  </si>
  <si>
    <t>Gradiške Laze 5</t>
  </si>
  <si>
    <t>Štangarske Poljane 16</t>
  </si>
  <si>
    <t>30</t>
  </si>
  <si>
    <t>Jeze 2</t>
  </si>
  <si>
    <t>Litijska cesta</t>
  </si>
  <si>
    <t>Ustje 17</t>
  </si>
  <si>
    <t>90007</t>
  </si>
  <si>
    <t>Usnjarska cesta 20</t>
  </si>
  <si>
    <t>6.30 - 7.30</t>
  </si>
  <si>
    <t>7.40 -8.35</t>
  </si>
  <si>
    <t>8.50 - 9.45</t>
  </si>
  <si>
    <t>9.55 - 10.55</t>
  </si>
  <si>
    <t>11.05 - 12.05</t>
  </si>
  <si>
    <t>12.10 - 13.30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</si>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</sst>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\.m\.yyyy;@"/>
    <numFmt numFmtId="165" formatCode="d/m/yy;@"/>
  </numFmts>
  <fonts count="13" x14ac:knownFonts="1">
    <font>
      <sz val="10"/>
      <name val="Constantia"/>
      <family val="1"/>
      <scheme val="minor"/>
    </font>
    <font>
      <u/>
      <sz val="10"/>
      <color theme="10"/>
      <name val="Arial"/>
      <family val="2"/>
      <charset val="238"/>
    </font>
    <font>
      <sz val="10"/>
      <name val="Century Gothic"/>
      <family val="2"/>
      <charset val="238"/>
    </font>
    <font>
      <sz val="10"/>
      <color theme="1" tint="0.14999847407452621"/>
      <name val="Century Gothic"/>
      <family val="2"/>
      <charset val="238"/>
    </font>
    <font>
      <sz val="10"/>
      <color theme="6"/>
      <name val="Century Gothic"/>
      <family val="2"/>
      <charset val="238"/>
    </font>
    <font>
      <b/>
      <sz val="10"/>
      <name val="Century Gothic"/>
      <family val="2"/>
      <charset val="238"/>
    </font>
    <font>
      <b/>
      <sz val="16"/>
      <color rgb="FF0070C0"/>
      <name val="Roboto"/>
      <charset val="238"/>
    </font>
    <font>
      <sz val="10"/>
      <color theme="7" tint="-0.249977111117893"/>
      <name val="Roboto"/>
      <charset val="238"/>
    </font>
    <font>
      <sz val="10"/>
      <name val="Roboto"/>
      <charset val="238"/>
    </font>
    <font>
      <b/>
      <sz val="10"/>
      <color rgb="FF0070C0"/>
      <name val="Roboto"/>
      <charset val="238"/>
    </font>
    <font>
      <sz val="10"/>
      <color theme="8" tint="-0.249977111117893"/>
      <name val="Roboto"/>
      <charset val="238"/>
    </font>
    <font>
      <b/>
      <sz val="10"/>
      <name val="Roboto"/>
      <charset val="238"/>
    </font>
    <font>
      <sz val="10"/>
      <color theme="1"/>
      <name val="Roboto"/>
      <charset val="238"/>
    </font>
  </fonts>
  <fills count="3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theme="7" tint="-0.249977111117893"/>
      </bottom>
      <diagonal/>
    </border>
    <border>
      <left/>
      <right/>
      <top style="thin">
        <color theme="7" tint="-0.249977111117893"/>
      </top>
      <bottom style="thin">
        <color theme="7" tint="-0.249977111117893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60">
    <xf numFmtId="0" fontId="0" fillId="0" borderId="0" xfId="0"/>
    <xf numFmtId="0" fontId="2" fillId="0" borderId="0" xfId="0" applyFont="1"/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Fill="1" applyBorder="1" applyAlignment="1">
      <alignment horizontal="left" vertical="center" indent="1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0" xfId="0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0" fontId="7" fillId="0" borderId="0" xfId="0" applyFont="1" applyFill="1" applyBorder="1" applyAlignment="1">
      <alignment horizontal="left" vertical="center"/>
    </xf>
    <xf numFmtId="0" fontId="8" fillId="0" borderId="0" xfId="0" applyFont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164" fontId="7" fillId="0" borderId="0" xfId="0" applyNumberFormat="1" applyFont="1" applyFill="1" applyBorder="1" applyAlignment="1">
      <alignment horizontal="right" vertical="center" indent="1"/>
    </xf>
    <xf numFmtId="0" fontId="10" fillId="0" borderId="0" xfId="0" applyFont="1" applyFill="1" applyBorder="1" applyAlignment="1">
      <alignment horizontal="left" vertical="center" indent="1"/>
    </xf>
    <xf numFmtId="14" fontId="10" fillId="0" borderId="0" xfId="0" applyNumberFormat="1" applyFont="1" applyFill="1" applyBorder="1" applyAlignment="1">
      <alignment horizontal="left" vertical="center"/>
    </xf>
    <xf numFmtId="0" fontId="8" fillId="0" borderId="0" xfId="0" applyFont="1" applyFill="1" applyBorder="1"/>
    <xf numFmtId="0" fontId="11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indent="1"/>
    </xf>
    <xf numFmtId="164" fontId="8" fillId="0" borderId="0" xfId="0" applyNumberFormat="1" applyFont="1" applyFill="1" applyBorder="1" applyAlignment="1">
      <alignment horizontal="left" vertical="center" indent="1"/>
    </xf>
    <xf numFmtId="0" fontId="8" fillId="0" borderId="0" xfId="0" applyNumberFormat="1" applyFont="1" applyFill="1" applyBorder="1" applyAlignment="1">
      <alignment horizontal="left" vertical="center" indent="1"/>
    </xf>
    <xf numFmtId="165" fontId="8" fillId="0" borderId="0" xfId="0" applyNumberFormat="1" applyFont="1" applyFill="1" applyBorder="1" applyAlignment="1">
      <alignment horizontal="right" vertical="center" indent="1"/>
    </xf>
    <xf numFmtId="2" fontId="8" fillId="0" borderId="0" xfId="0" applyNumberFormat="1" applyFont="1" applyFill="1" applyBorder="1" applyAlignment="1">
      <alignment horizontal="right" vertical="center" indent="1"/>
    </xf>
    <xf numFmtId="0" fontId="8" fillId="0" borderId="0" xfId="0" applyNumberFormat="1" applyFont="1" applyFill="1" applyBorder="1" applyAlignment="1">
      <alignment horizontal="right" vertical="center" indent="1"/>
    </xf>
    <xf numFmtId="3" fontId="8" fillId="0" borderId="0" xfId="0" applyNumberFormat="1" applyFont="1" applyFill="1" applyBorder="1" applyAlignment="1">
      <alignment horizontal="right" vertical="center" indent="1"/>
    </xf>
    <xf numFmtId="0" fontId="11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vertical="center"/>
    </xf>
    <xf numFmtId="2" fontId="11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>
      <alignment horizontal="right" vertical="center" indent="1"/>
    </xf>
    <xf numFmtId="3" fontId="11" fillId="0" borderId="0" xfId="0" applyNumberFormat="1" applyFont="1" applyFill="1" applyBorder="1" applyAlignment="1">
      <alignment horizontal="right" vertical="center" indent="1"/>
    </xf>
    <xf numFmtId="49" fontId="12" fillId="2" borderId="6" xfId="0" applyNumberFormat="1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49" fontId="12" fillId="2" borderId="8" xfId="0" applyNumberFormat="1" applyFont="1" applyFill="1" applyBorder="1" applyAlignment="1">
      <alignment horizontal="center" vertical="center" wrapText="1"/>
    </xf>
    <xf numFmtId="49" fontId="12" fillId="2" borderId="6" xfId="0" applyNumberFormat="1" applyFont="1" applyFill="1" applyBorder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left" vertical="center"/>
    </xf>
    <xf numFmtId="49" fontId="12" fillId="2" borderId="4" xfId="0" applyNumberFormat="1" applyFont="1" applyFill="1" applyBorder="1"/>
    <xf numFmtId="0" fontId="12" fillId="2" borderId="3" xfId="0" applyFont="1" applyFill="1" applyBorder="1"/>
    <xf numFmtId="0" fontId="12" fillId="2" borderId="4" xfId="0" applyFont="1" applyFill="1" applyBorder="1"/>
    <xf numFmtId="49" fontId="12" fillId="2" borderId="5" xfId="0" applyNumberFormat="1" applyFont="1" applyFill="1" applyBorder="1" applyAlignment="1">
      <alignment horizontal="center" wrapText="1"/>
    </xf>
    <xf numFmtId="49" fontId="12" fillId="2" borderId="5" xfId="0" applyNumberFormat="1" applyFont="1" applyFill="1" applyBorder="1" applyAlignment="1">
      <alignment horizontal="center"/>
    </xf>
    <xf numFmtId="49" fontId="12" fillId="2" borderId="9" xfId="0" applyNumberFormat="1" applyFont="1" applyFill="1" applyBorder="1"/>
    <xf numFmtId="0" fontId="12" fillId="2" borderId="11" xfId="0" applyFont="1" applyFill="1" applyBorder="1"/>
    <xf numFmtId="0" fontId="12" fillId="2" borderId="9" xfId="0" applyFont="1" applyFill="1" applyBorder="1"/>
    <xf numFmtId="49" fontId="12" fillId="2" borderId="10" xfId="0" applyNumberFormat="1" applyFont="1" applyFill="1" applyBorder="1" applyAlignment="1">
      <alignment horizontal="center" wrapText="1"/>
    </xf>
    <xf numFmtId="0" fontId="6" fillId="0" borderId="1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left" vertical="center" wrapText="1" indent="1"/>
    </xf>
    <xf numFmtId="0" fontId="7" fillId="0" borderId="2" xfId="0" applyFont="1" applyFill="1" applyBorder="1" applyAlignment="1">
      <alignment horizontal="left" vertical="center" indent="1"/>
    </xf>
    <xf numFmtId="0" fontId="9" fillId="0" borderId="2" xfId="1" applyFont="1" applyFill="1" applyBorder="1" applyAlignment="1" applyProtection="1">
      <alignment horizontal="left" vertical="center"/>
    </xf>
    <xf numFmtId="0" fontId="9" fillId="0" borderId="2" xfId="0" applyFont="1" applyFill="1" applyBorder="1" applyAlignment="1">
      <alignment horizontal="left" vertical="center"/>
    </xf>
    <xf numFmtId="0" fontId="9" fillId="0" borderId="2" xfId="0" applyFont="1" applyBorder="1" applyAlignment="1">
      <alignment horizontal="left" vertical="center"/>
    </xf>
    <xf numFmtId="14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Border="1" applyAlignment="1">
      <alignment vertical="center"/>
    </xf>
  </cellXfs>
  <cellStyles count="2">
    <cellStyle name="Hiperpovezava" xfId="1" builtinId="8"/>
    <cellStyle name="Navadno" xfId="0" builtinId="0" customBuiltin="1"/>
  </cellStyles>
  <dxfs count="46"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Roboto"/>
        <scheme val="none"/>
      </font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numFmt numFmtId="30" formatCode="@"/>
      <fill>
        <patternFill patternType="solid">
          <fgColor indexed="64"/>
          <bgColor rgb="FFCCECFF"/>
        </patternFill>
      </fill>
      <alignment horizontal="center" vertical="bottom" textRotation="0" wrapText="1" indent="0" justifyLastLine="0" shrinkToFit="0" readingOrder="0"/>
      <border diagonalUp="0" diagonalDown="0" outline="0">
        <left style="thin">
          <color theme="0"/>
        </left>
        <right/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CCECFF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CCECFF"/>
        </patternFill>
      </fill>
      <border diagonalUp="0" diagonalDown="0" outline="0">
        <left/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Roboto"/>
        <scheme val="none"/>
      </font>
      <numFmt numFmtId="30" formatCode="@"/>
      <fill>
        <patternFill patternType="solid">
          <fgColor indexed="64"/>
          <bgColor rgb="FFCCECFF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border outline="0">
        <top style="thin">
          <color theme="0"/>
        </top>
      </border>
    </dxf>
    <dxf>
      <border outline="0">
        <top style="thin">
          <color theme="0"/>
        </top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CCECFF"/>
        </patternFill>
      </fill>
    </dxf>
    <dxf>
      <border outline="0">
        <bottom style="thin">
          <color theme="0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Roboto"/>
        <scheme val="none"/>
      </font>
      <fill>
        <patternFill patternType="solid">
          <fgColor indexed="64"/>
          <bgColor rgb="FFCCECFF"/>
        </patternFill>
      </fill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b/>
        <strike val="0"/>
        <outline val="0"/>
        <shadow val="0"/>
        <u val="none"/>
        <vertAlign val="baseline"/>
        <sz val="10"/>
        <color auto="1"/>
        <name val="Roboto"/>
        <scheme val="none"/>
      </font>
    </dxf>
    <dxf>
      <font>
        <sz val="8"/>
        <color theme="1" tint="0.14996795556505021"/>
      </font>
      <fill>
        <patternFill>
          <bgColor theme="0" tint="-0.24994659260841701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</border>
    </dxf>
    <dxf>
      <font>
        <sz val="8"/>
        <color theme="1" tint="0.14996795556505021"/>
      </font>
      <fill>
        <patternFill>
          <bgColor theme="0" tint="-0.14996795556505021"/>
        </patternFill>
      </fill>
      <border diagonalUp="0" diagonalDown="0">
        <top style="thin">
          <color theme="0"/>
        </top>
        <bottom style="thin">
          <color theme="0"/>
        </bottom>
        <vertical style="thin">
          <color theme="0"/>
        </vertical>
        <horizontal style="thin">
          <color theme="0"/>
        </horizontal>
      </border>
    </dxf>
    <dxf>
      <font>
        <sz val="8"/>
        <color theme="1" tint="0.14996795556505021"/>
      </font>
    </dxf>
    <dxf>
      <font>
        <sz val="8"/>
        <color theme="0"/>
      </font>
      <fill>
        <patternFill>
          <bgColor rgb="FF0070C0"/>
        </patternFill>
      </fill>
      <border diagonalUp="0" diagonalDown="0">
        <top style="medium">
          <color theme="0"/>
        </top>
        <vertical style="thin">
          <color theme="0"/>
        </vertical>
      </border>
    </dxf>
    <dxf>
      <font>
        <sz val="8"/>
        <color theme="0"/>
      </font>
      <fill>
        <patternFill>
          <bgColor rgb="FF0070C0"/>
        </patternFill>
      </fill>
      <border diagonalUp="0" diagonalDown="0">
        <bottom style="medium">
          <color theme="0"/>
        </bottom>
        <vertical style="thin">
          <color theme="0"/>
        </vertical>
      </border>
    </dxf>
    <dxf>
      <font>
        <sz val="8"/>
        <color theme="1" tint="0.14996795556505021"/>
      </font>
    </dxf>
  </dxfs>
  <tableStyles count="1" defaultTableStyle="TableStyleMedium9" defaultPivotStyle="PivotStyleLight16">
    <tableStyle name="Table Style 1" pivot="0" count="6">
      <tableStyleElement type="wholeTable" dxfId="45"/>
      <tableStyleElement type="headerRow" dxfId="44"/>
      <tableStyleElement type="totalRow" dxfId="43"/>
      <tableStyleElement type="firstColumn" dxfId="42"/>
      <tableStyleElement type="firstRowStripe" dxfId="41"/>
      <tableStyleElement type="secondRowStripe" dxfId="40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6896CE"/>
      <rgbColor rgb="00FFFF00"/>
      <rgbColor rgb="00FF00FF"/>
      <rgbColor rgb="0000FFFF"/>
      <rgbColor rgb="00800000"/>
      <rgbColor rgb="00547D92"/>
      <rgbColor rgb="00C2D5E0"/>
      <rgbColor rgb="0037525F"/>
      <rgbColor rgb="00BCBCBC"/>
      <rgbColor rgb="00008080"/>
      <rgbColor rgb="00E0E0E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FEFCF2"/>
      <rgbColor rgb="00CCFFCC"/>
      <rgbColor rgb="00FFE7BD"/>
      <rgbColor rgb="00FCFAF2"/>
      <rgbColor rgb="00FF99CC"/>
      <rgbColor rgb="00EAEAEA"/>
      <rgbColor rgb="00FDF7DF"/>
      <rgbColor rgb="003366FF"/>
      <rgbColor rgb="0033CCCC"/>
      <rgbColor rgb="0099CC00"/>
      <rgbColor rgb="00FFCC00"/>
      <rgbColor rgb="00FF9900"/>
      <rgbColor rgb="00FF6600"/>
      <rgbColor rgb="00FBF8EF"/>
      <rgbColor rgb="00CFCFCF"/>
      <rgbColor rgb="00315D71"/>
      <rgbColor rgb="00339966"/>
      <rgbColor rgb="00739ED3"/>
      <rgbColor rgb="00ECF5D7"/>
      <rgbColor rgb="00993300"/>
      <rgbColor rgb="00993366"/>
      <rgbColor rgb="00F1F6F9"/>
      <rgbColor rgb="00333333"/>
    </indexedColors>
    <mruColors>
      <color rgb="FFCCECFF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419100</xdr:colOff>
      <xdr:row>0</xdr:row>
      <xdr:rowOff>68580</xdr:rowOff>
    </xdr:from>
    <xdr:to>
      <xdr:col>13</xdr:col>
      <xdr:colOff>553505</xdr:colOff>
      <xdr:row>0</xdr:row>
      <xdr:rowOff>342982</xdr:rowOff>
    </xdr:to>
    <xdr:pic>
      <xdr:nvPicPr>
        <xdr:cNvPr id="2" name="Slika 1" descr="Logotip_mini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915400" y="68580"/>
          <a:ext cx="1536485" cy="274402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0:N17" totalsRowCount="1" headerRowDxfId="39" dataDxfId="38" totalsRowDxfId="37">
  <tableColumns count="14">
    <tableColumn id="1" name="Občina" dataDxfId="36" totalsRowDxfId="13">
      <calculatedColumnFormula>VLOOKUP(C11,Tabela4[],2,0)</calculatedColumnFormula>
    </tableColumn>
    <tableColumn id="3" name="Lokacija" dataDxfId="35" totalsRowDxfId="12">
      <calculatedColumnFormula>VLOOKUP(C11,Tabela4[],3,0)</calculatedColumnFormula>
    </tableColumn>
    <tableColumn id="5" name="Šifra" dataDxfId="34" totalsRowDxfId="11"/>
    <tableColumn id="13" name="Datum" dataDxfId="33" totalsRowDxfId="10"/>
    <tableColumn id="12" name="Čas merjenja" dataDxfId="32" totalsRowDxfId="9"/>
    <tableColumn id="14" name="Omejitev hitrosti km/h" totalsRowLabel="Skupaj" dataDxfId="31" totalsRowDxfId="8">
      <calculatedColumnFormula>VLOOKUP(C11,Tabela4[],4,0)</calculatedColumnFormula>
    </tableColumn>
    <tableColumn id="10" name="Število tovornih vozil" totalsRowFunction="sum" dataDxfId="30" totalsRowDxfId="7"/>
    <tableColumn id="9" name="Število osebnih vozil " totalsRowFunction="sum" dataDxfId="29" totalsRowDxfId="6"/>
    <tableColumn id="8" name="Povprečna hitrost tovornih vozil" totalsRowFunction="average" dataDxfId="28" totalsRowDxfId="5"/>
    <tableColumn id="7" name="Povprečna hitrost osebnih vozil" totalsRowFunction="average" dataDxfId="27" totalsRowDxfId="4"/>
    <tableColumn id="6" name="Povprečna hitrost prekrškov tovornih vozil" totalsRowLabel="-" dataDxfId="26" totalsRowDxfId="3"/>
    <tableColumn id="2" name="Povprečna hitrost prekrškov osebnih vozil" totalsRowFunction="average" dataDxfId="25" totalsRowDxfId="2"/>
    <tableColumn id="15" name="Število prekrškov TV" totalsRowFunction="sum" dataDxfId="24" totalsRowDxfId="1"/>
    <tableColumn id="11" name="Število prekrškov OV" totalsRowFunction="sum" dataDxfId="23" totalsRowDxfId="0"/>
  </tableColumns>
  <tableStyleInfo name="Table Style 1" showFirstColumn="1" showLastColumn="0" showRowStripes="1" showColumnStripes="0"/>
</table>
</file>

<file path=xl/tables/table2.xml><?xml version="1.0" encoding="utf-8"?>
<table xmlns="http://schemas.openxmlformats.org/spreadsheetml/2006/main" id="2" name="Tabela4" displayName="Tabela4" ref="A1:D11" totalsRowShown="0" headerRowDxfId="22" dataDxfId="20" headerRowBorderDxfId="21" tableBorderDxfId="19" totalsRowBorderDxfId="18">
  <autoFilter ref="A1:D11"/>
  <tableColumns count="4">
    <tableColumn id="3" name="Šifra_x000a_ lokacije" dataDxfId="17"/>
    <tableColumn id="1" name="Občina" dataDxfId="16"/>
    <tableColumn id="2" name="Lokacija" dataDxfId="15"/>
    <tableColumn id="4" name="Omejitev hitrosti" dataDxfId="14"/>
  </tableColumns>
  <tableStyleInfo name="TableStyleMedium9" showFirstColumn="0" showLastColumn="0" showRowStripes="1" showColumnStripes="0"/>
</table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NULL"/></Relationships>
</file>

<file path=xl/theme/theme1.xml><?xml version="1.0" encoding="utf-8"?>
<a:theme xmlns:a="http://schemas.openxmlformats.org/drawingml/2006/main" name="Currency">
  <a:themeElements>
    <a:clrScheme name="Currency">
      <a:dk1>
        <a:sysClr val="windowText" lastClr="000000"/>
      </a:dk1>
      <a:lt1>
        <a:sysClr val="window" lastClr="FFFFFF"/>
      </a:lt1>
      <a:dk2>
        <a:srgbClr val="4A606E"/>
      </a:dk2>
      <a:lt2>
        <a:srgbClr val="D1E1E3"/>
      </a:lt2>
      <a:accent1>
        <a:srgbClr val="79B5B0"/>
      </a:accent1>
      <a:accent2>
        <a:srgbClr val="B4BC4C"/>
      </a:accent2>
      <a:accent3>
        <a:srgbClr val="B77851"/>
      </a:accent3>
      <a:accent4>
        <a:srgbClr val="776A5B"/>
      </a:accent4>
      <a:accent5>
        <a:srgbClr val="B6AD76"/>
      </a:accent5>
      <a:accent6>
        <a:srgbClr val="95AEB1"/>
      </a:accent6>
      <a:hlink>
        <a:srgbClr val="3ECCED"/>
      </a:hlink>
      <a:folHlink>
        <a:srgbClr val="2C6C93"/>
      </a:folHlink>
    </a:clrScheme>
    <a:fontScheme name="Currency">
      <a:maj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onstantia"/>
        <a:ea typeface=""/>
        <a:cs typeface=""/>
        <a:font script="Jpan" typeface="HG明朝E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inorFont>
    </a:fontScheme>
    <a:fmtScheme name="Currency">
      <a: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110000"/>
              </a:schemeClr>
            </a:gs>
            <a:gs pos="47500">
              <a:schemeClr val="phClr">
                <a:tint val="35000"/>
                <a:satMod val="110000"/>
              </a:schemeClr>
            </a:gs>
            <a:gs pos="58500">
              <a:schemeClr val="phClr">
                <a:tint val="35000"/>
                <a:satMod val="110000"/>
              </a:schemeClr>
            </a:gs>
            <a:gs pos="100000">
              <a:schemeClr val="phClr">
                <a:tint val="80000"/>
                <a:satMod val="110000"/>
              </a:schemeClr>
            </a:gs>
          </a:gsLst>
          <a:lin ang="3600000" scaled="1"/>
        </a:gradFill>
        <a:gradFill rotWithShape="1">
          <a:gsLst>
            <a:gs pos="0">
              <a:schemeClr val="phClr">
                <a:shade val="52000"/>
                <a:satMod val="105000"/>
              </a:schemeClr>
            </a:gs>
            <a:gs pos="47500">
              <a:schemeClr val="phClr">
                <a:shade val="89000"/>
                <a:satMod val="105000"/>
              </a:schemeClr>
            </a:gs>
            <a:gs pos="58500">
              <a:schemeClr val="phClr">
                <a:shade val="89000"/>
                <a:satMod val="105000"/>
              </a:schemeClr>
            </a:gs>
            <a:gs pos="100000">
              <a:schemeClr val="phClr">
                <a:shade val="52000"/>
                <a:satMod val="105000"/>
              </a:schemeClr>
            </a:gs>
          </a:gsLst>
          <a:lin ang="3600000" scaled="1"/>
        </a:gradFill>
      </a:fillStyleLst>
      <a:lnStyleLst>
        <a:ln w="10000" cap="flat" cmpd="sng" algn="ctr">
          <a:solidFill>
            <a:schemeClr val="phClr"/>
          </a:solidFill>
          <a:prstDash val="solid"/>
        </a:ln>
        <a:ln w="60000" cap="flat" cmpd="thickThin" algn="ctr">
          <a:solidFill>
            <a:schemeClr val="phClr"/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38100" dist="38100" dir="5400000" algn="r" rotWithShape="0">
              <a:srgbClr val="000000">
                <a:alpha val="60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prstMaterial="flat">
            <a:bevelT w="38100" h="50800" prst="softRound"/>
          </a:sp3d>
        </a:effectStyle>
        <a:effectStyle>
          <a:effectLst>
            <a:outerShdw blurRad="50800" dist="63500" dir="5400000" algn="r" rotWithShape="0">
              <a:srgbClr val="000000">
                <a:alpha val="65000"/>
              </a:srgbClr>
            </a:outerShdw>
          </a:effectLst>
          <a:scene3d>
            <a:camera prst="isometricLeftDown" fov="0">
              <a:rot lat="0" lon="0" rev="0"/>
            </a:camera>
            <a:lightRig rig="harsh" dir="tl">
              <a:rot lat="0" lon="0" rev="8400000"/>
            </a:lightRig>
          </a:scene3d>
          <a:sp3d extrusionH="63500" contourW="38100" prstMaterial="flat">
            <a:bevelT w="50800" h="63500" prst="softRound"/>
            <a:contourClr>
              <a:schemeClr val="phClr">
                <a:tint val="5"/>
                <a:satMod val="130000"/>
              </a:schemeClr>
            </a:contourClr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20000"/>
                <a:satMod val="350000"/>
              </a:schemeClr>
            </a:gs>
          </a:gsLst>
          <a:path path="circle">
            <a:fillToRect l="100000" t="100000" r="100000" b="100000"/>
          </a:path>
        </a:gradFill>
        <a:blipFill>
          <a:blip xmlns:r="http://schemas.openxmlformats.org/officeDocument/2006/relationships" r:embed="rId1">
            <a:duotone>
              <a:schemeClr val="phClr">
                <a:tint val="90000"/>
                <a:satMod val="120000"/>
              </a:schemeClr>
              <a:schemeClr val="phClr">
                <a:tint val="84000"/>
                <a:shade val="97000"/>
                <a:satMod val="130000"/>
              </a:schemeClr>
            </a:duotone>
          </a:blip>
          <a:tile tx="0" ty="0" sx="60000" sy="60000" flip="none" algn="t"/>
        </a:blip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6"/>
  </sheetPr>
  <dimension ref="A1:V20"/>
  <sheetViews>
    <sheetView showGridLines="0" tabSelected="1" zoomScaleNormal="100" workbookViewId="0">
      <selection activeCell="K18" sqref="K18"/>
    </sheetView>
  </sheetViews>
  <sheetFormatPr defaultRowHeight="13.2" x14ac:dyDescent="0.25"/>
  <cols>
    <col min="1" max="1" width="16.33203125" style="1" customWidth="1"/>
    <col min="2" max="2" width="16.33203125" style="1" bestFit="1" customWidth="1"/>
    <col min="3" max="3" width="7.33203125" style="1" customWidth="1"/>
    <col min="4" max="4" width="9.77734375" style="1" customWidth="1"/>
    <col min="5" max="5" width="12" style="1" customWidth="1"/>
    <col min="6" max="7" width="7.77734375" style="1" customWidth="1"/>
    <col min="8" max="8" width="8.77734375" style="1" customWidth="1"/>
    <col min="9" max="10" width="10.77734375" style="1" customWidth="1"/>
    <col min="11" max="12" width="12.77734375" style="1" customWidth="1"/>
    <col min="13" max="13" width="7.6640625" style="1" customWidth="1"/>
    <col min="14" max="14" width="8.44140625" style="1" customWidth="1"/>
    <col min="15" max="17" width="9.33203125" style="1" customWidth="1"/>
    <col min="18" max="18" width="14.33203125" style="1" customWidth="1"/>
    <col min="19" max="16384" width="8.88671875" style="1"/>
  </cols>
  <sheetData>
    <row r="1" spans="1:22" ht="31.35" customHeight="1" thickBot="1" x14ac:dyDescent="0.3">
      <c r="A1" s="52" t="s">
        <v>2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6"/>
      <c r="P1" s="6"/>
      <c r="Q1" s="6"/>
      <c r="R1" s="6"/>
      <c r="S1" s="6"/>
      <c r="T1" s="6"/>
      <c r="U1" s="6"/>
      <c r="V1" s="6"/>
    </row>
    <row r="2" spans="1:22" s="2" customFormat="1" ht="24.75" customHeight="1" thickTop="1" x14ac:dyDescent="0.3">
      <c r="A2" s="53"/>
      <c r="B2" s="53"/>
      <c r="C2" s="53"/>
      <c r="D2" s="53"/>
      <c r="E2" s="11"/>
      <c r="F2" s="11"/>
      <c r="G2" s="11"/>
      <c r="H2" s="11"/>
      <c r="I2" s="11"/>
      <c r="J2" s="11"/>
      <c r="K2" s="11"/>
      <c r="L2" s="11"/>
      <c r="M2" s="11"/>
      <c r="N2" s="12"/>
      <c r="O2" s="7"/>
      <c r="P2" s="7"/>
      <c r="Q2" s="7"/>
      <c r="R2" s="7"/>
      <c r="S2" s="7"/>
      <c r="T2" s="7"/>
      <c r="U2" s="7"/>
    </row>
    <row r="3" spans="1:22" s="3" customFormat="1" ht="12" customHeight="1" x14ac:dyDescent="0.3">
      <c r="A3" s="13"/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</row>
    <row r="4" spans="1:22" s="3" customFormat="1" ht="12" customHeight="1" x14ac:dyDescent="0.3">
      <c r="A4" s="13"/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</row>
    <row r="5" spans="1:22" s="4" customFormat="1" ht="12" customHeight="1" x14ac:dyDescent="0.3">
      <c r="A5" s="15"/>
      <c r="B5" s="15"/>
      <c r="C5" s="16"/>
      <c r="D5" s="16"/>
      <c r="E5" s="16"/>
      <c r="F5" s="15"/>
      <c r="G5" s="15"/>
      <c r="H5" s="15"/>
      <c r="I5" s="11"/>
      <c r="J5" s="11"/>
      <c r="K5" s="15"/>
      <c r="L5" s="15"/>
      <c r="M5" s="15"/>
      <c r="N5" s="15"/>
    </row>
    <row r="6" spans="1:22" s="4" customFormat="1" ht="20.100000000000001" customHeight="1" x14ac:dyDescent="0.3">
      <c r="A6" s="17" t="s">
        <v>15</v>
      </c>
      <c r="B6" s="17"/>
      <c r="C6" s="58">
        <v>43332</v>
      </c>
      <c r="D6" s="59"/>
      <c r="E6" s="59"/>
      <c r="F6" s="59"/>
      <c r="G6" s="12"/>
      <c r="H6" s="16"/>
      <c r="I6" s="16"/>
      <c r="J6" s="16"/>
      <c r="K6" s="16"/>
      <c r="L6" s="12"/>
      <c r="M6" s="12"/>
      <c r="N6" s="12"/>
      <c r="Q6" s="8"/>
      <c r="R6" s="8"/>
    </row>
    <row r="7" spans="1:22" s="4" customFormat="1" ht="20.100000000000001" customHeight="1" x14ac:dyDescent="0.3">
      <c r="A7" s="54" t="s">
        <v>14</v>
      </c>
      <c r="B7" s="54"/>
      <c r="C7" s="55" t="s">
        <v>20</v>
      </c>
      <c r="D7" s="56"/>
      <c r="E7" s="57"/>
      <c r="F7" s="57"/>
      <c r="G7" s="13"/>
      <c r="H7" s="16"/>
      <c r="I7" s="16"/>
      <c r="J7" s="16"/>
      <c r="K7" s="16"/>
      <c r="L7" s="13"/>
      <c r="M7" s="13"/>
      <c r="N7" s="18"/>
    </row>
    <row r="8" spans="1:22" ht="14.1" customHeight="1" x14ac:dyDescent="0.25">
      <c r="A8" s="19"/>
      <c r="B8" s="19"/>
      <c r="C8" s="19"/>
      <c r="D8" s="19"/>
      <c r="E8" s="20"/>
      <c r="F8" s="20"/>
      <c r="G8" s="20"/>
      <c r="H8" s="20"/>
      <c r="I8" s="20"/>
      <c r="J8" s="20"/>
      <c r="K8" s="20"/>
      <c r="L8" s="20"/>
      <c r="M8" s="20"/>
      <c r="N8" s="20"/>
    </row>
    <row r="9" spans="1:22" x14ac:dyDescent="0.2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22" s="9" customFormat="1" ht="40.799999999999997" customHeight="1" x14ac:dyDescent="0.3">
      <c r="A10" s="22" t="s">
        <v>3</v>
      </c>
      <c r="B10" s="22" t="s">
        <v>4</v>
      </c>
      <c r="C10" s="22" t="s">
        <v>5</v>
      </c>
      <c r="D10" s="22" t="s">
        <v>0</v>
      </c>
      <c r="E10" s="22" t="s">
        <v>6</v>
      </c>
      <c r="F10" s="22" t="s">
        <v>7</v>
      </c>
      <c r="G10" s="22" t="s">
        <v>8</v>
      </c>
      <c r="H10" s="22" t="s">
        <v>9</v>
      </c>
      <c r="I10" s="22" t="s">
        <v>10</v>
      </c>
      <c r="J10" s="22" t="s">
        <v>11</v>
      </c>
      <c r="K10" s="22" t="s">
        <v>12</v>
      </c>
      <c r="L10" s="22" t="s">
        <v>13</v>
      </c>
      <c r="M10" s="22" t="s">
        <v>16</v>
      </c>
      <c r="N10" s="22" t="s">
        <v>17</v>
      </c>
    </row>
    <row r="11" spans="1:22" s="4" customFormat="1" ht="20.100000000000001" customHeight="1" x14ac:dyDescent="0.3">
      <c r="A11" s="23" t="str">
        <f>VLOOKUP(C11,Tabela4[],2,0)</f>
        <v>ŠMARTNO PRI LITIJI</v>
      </c>
      <c r="B11" s="24" t="str">
        <f>VLOOKUP(C11,Tabela4[],3,0)</f>
        <v>Gradiške Laze 5</v>
      </c>
      <c r="C11" s="25" t="s">
        <v>25</v>
      </c>
      <c r="D11" s="26">
        <v>43332</v>
      </c>
      <c r="E11" s="27" t="s">
        <v>46</v>
      </c>
      <c r="F11" s="28" t="str">
        <f>VLOOKUP(C11,Tabela4[],4,0)</f>
        <v>50</v>
      </c>
      <c r="G11" s="28">
        <v>4</v>
      </c>
      <c r="H11" s="29">
        <v>83</v>
      </c>
      <c r="I11" s="29">
        <v>44</v>
      </c>
      <c r="J11" s="29">
        <v>44</v>
      </c>
      <c r="K11" s="29" t="s">
        <v>52</v>
      </c>
      <c r="L11" s="29">
        <v>61</v>
      </c>
      <c r="M11" s="29">
        <v>0</v>
      </c>
      <c r="N11" s="29">
        <v>3</v>
      </c>
    </row>
    <row r="12" spans="1:22" s="4" customFormat="1" ht="20.100000000000001" customHeight="1" x14ac:dyDescent="0.3">
      <c r="A12" s="23" t="str">
        <f>VLOOKUP(C12,Tabela4[],2,0)</f>
        <v>ŠMARTNO PRI LITIJI</v>
      </c>
      <c r="B12" s="24" t="str">
        <f>VLOOKUP(C12,Tabela4[],3,0)</f>
        <v>Velika Kostrevnica 40</v>
      </c>
      <c r="C12" s="25" t="s">
        <v>35</v>
      </c>
      <c r="D12" s="26">
        <v>43332</v>
      </c>
      <c r="E12" s="27" t="s">
        <v>47</v>
      </c>
      <c r="F12" s="28" t="str">
        <f>VLOOKUP(C12,Tabela4[],4,0)</f>
        <v>50</v>
      </c>
      <c r="G12" s="28">
        <v>0</v>
      </c>
      <c r="H12" s="29">
        <v>36</v>
      </c>
      <c r="I12" s="29" t="s">
        <v>52</v>
      </c>
      <c r="J12" s="29">
        <v>38</v>
      </c>
      <c r="K12" s="29" t="s">
        <v>52</v>
      </c>
      <c r="L12" s="29">
        <v>61</v>
      </c>
      <c r="M12" s="29">
        <v>0</v>
      </c>
      <c r="N12" s="29">
        <v>3</v>
      </c>
    </row>
    <row r="13" spans="1:22" s="4" customFormat="1" ht="20.100000000000001" customHeight="1" x14ac:dyDescent="0.3">
      <c r="A13" s="23" t="str">
        <f>VLOOKUP(C13,Tabela4[],2,0)</f>
        <v>ŠMARTNO PRI LITIJI</v>
      </c>
      <c r="B13" s="24" t="str">
        <f>VLOOKUP(C13,Tabela4[],3,0)</f>
        <v>Črni Potok 39 C</v>
      </c>
      <c r="C13" s="25" t="s">
        <v>32</v>
      </c>
      <c r="D13" s="26">
        <v>43332</v>
      </c>
      <c r="E13" s="27" t="s">
        <v>48</v>
      </c>
      <c r="F13" s="28" t="str">
        <f>VLOOKUP(C13,Tabela4[],4,0)</f>
        <v>60</v>
      </c>
      <c r="G13" s="28">
        <v>0</v>
      </c>
      <c r="H13" s="29">
        <v>57</v>
      </c>
      <c r="I13" s="29" t="s">
        <v>52</v>
      </c>
      <c r="J13" s="29">
        <v>54</v>
      </c>
      <c r="K13" s="29" t="s">
        <v>52</v>
      </c>
      <c r="L13" s="29">
        <v>75</v>
      </c>
      <c r="M13" s="29">
        <v>0</v>
      </c>
      <c r="N13" s="29">
        <v>5</v>
      </c>
    </row>
    <row r="14" spans="1:22" s="4" customFormat="1" ht="20.100000000000001" customHeight="1" x14ac:dyDescent="0.3">
      <c r="A14" s="23" t="str">
        <f>VLOOKUP(C14,Tabela4[],2,0)</f>
        <v>ŠMARTNO PRI LITIJI</v>
      </c>
      <c r="B14" s="24" t="str">
        <f>VLOOKUP(C14,Tabela4[],3,0)</f>
        <v>Štangarske Poljane 16</v>
      </c>
      <c r="C14" s="25" t="s">
        <v>37</v>
      </c>
      <c r="D14" s="26">
        <v>43332</v>
      </c>
      <c r="E14" s="27" t="s">
        <v>49</v>
      </c>
      <c r="F14" s="28" t="str">
        <f>VLOOKUP(C14,Tabela4[],4,0)</f>
        <v>50</v>
      </c>
      <c r="G14" s="28">
        <v>0</v>
      </c>
      <c r="H14" s="29">
        <v>22</v>
      </c>
      <c r="I14" s="29" t="s">
        <v>52</v>
      </c>
      <c r="J14" s="29">
        <v>46</v>
      </c>
      <c r="K14" s="29" t="s">
        <v>52</v>
      </c>
      <c r="L14" s="29">
        <v>62</v>
      </c>
      <c r="M14" s="29">
        <v>0</v>
      </c>
      <c r="N14" s="29">
        <v>1</v>
      </c>
    </row>
    <row r="15" spans="1:22" s="4" customFormat="1" ht="20.100000000000001" customHeight="1" x14ac:dyDescent="0.3">
      <c r="A15" s="23" t="str">
        <f>VLOOKUP(C15,Tabela4[],2,0)</f>
        <v>ŠMARTNO PRI LITIJI</v>
      </c>
      <c r="B15" s="24" t="str">
        <f>VLOOKUP(C15,Tabela4[],3,0)</f>
        <v>Velika Kostrevnica 31</v>
      </c>
      <c r="C15" s="25" t="s">
        <v>33</v>
      </c>
      <c r="D15" s="26">
        <v>43332</v>
      </c>
      <c r="E15" s="27" t="s">
        <v>50</v>
      </c>
      <c r="F15" s="28" t="str">
        <f>VLOOKUP(C15,Tabela4[],4,0)</f>
        <v>50</v>
      </c>
      <c r="G15" s="28">
        <v>1</v>
      </c>
      <c r="H15" s="29">
        <v>85</v>
      </c>
      <c r="I15" s="29">
        <v>36</v>
      </c>
      <c r="J15" s="29">
        <v>43</v>
      </c>
      <c r="K15" s="29" t="s">
        <v>52</v>
      </c>
      <c r="L15" s="29">
        <v>62</v>
      </c>
      <c r="M15" s="29">
        <v>0</v>
      </c>
      <c r="N15" s="29">
        <v>2</v>
      </c>
    </row>
    <row r="16" spans="1:22" s="4" customFormat="1" ht="20.100000000000001" customHeight="1" x14ac:dyDescent="0.3">
      <c r="A16" s="23" t="str">
        <f>VLOOKUP(C16,Tabela4[],2,0)</f>
        <v>ŠMARTNO PRI LITIJI</v>
      </c>
      <c r="B16" s="24" t="str">
        <f>VLOOKUP(C16,Tabela4[],3,0)</f>
        <v>Gradiške Laze 5</v>
      </c>
      <c r="C16" s="25" t="s">
        <v>25</v>
      </c>
      <c r="D16" s="26">
        <v>43332</v>
      </c>
      <c r="E16" s="27" t="s">
        <v>51</v>
      </c>
      <c r="F16" s="28" t="str">
        <f>VLOOKUP(C16,Tabela4[],4,0)</f>
        <v>50</v>
      </c>
      <c r="G16" s="28">
        <v>3</v>
      </c>
      <c r="H16" s="29">
        <v>92</v>
      </c>
      <c r="I16" s="29">
        <v>39</v>
      </c>
      <c r="J16" s="29">
        <v>43</v>
      </c>
      <c r="K16" s="29" t="s">
        <v>52</v>
      </c>
      <c r="L16" s="29">
        <v>62</v>
      </c>
      <c r="M16" s="29">
        <v>0</v>
      </c>
      <c r="N16" s="29">
        <v>4</v>
      </c>
    </row>
    <row r="17" spans="1:14" s="4" customFormat="1" ht="20.100000000000001" customHeight="1" x14ac:dyDescent="0.3">
      <c r="A17" s="30"/>
      <c r="B17" s="31"/>
      <c r="C17" s="32"/>
      <c r="D17" s="32"/>
      <c r="E17" s="31"/>
      <c r="F17" s="33" t="s">
        <v>1</v>
      </c>
      <c r="G17" s="34">
        <f>SUBTOTAL(109,Table1[Število tovornih vozil])</f>
        <v>8</v>
      </c>
      <c r="H17" s="35">
        <f>SUBTOTAL(109,Table1[[Število osebnih vozil ]])</f>
        <v>375</v>
      </c>
      <c r="I17" s="35">
        <f>SUBTOTAL(101,Table1[Povprečna hitrost tovornih vozil])</f>
        <v>39.666666666666664</v>
      </c>
      <c r="J17" s="35">
        <f>SUBTOTAL(101,Table1[Povprečna hitrost osebnih vozil])</f>
        <v>44.666666666666664</v>
      </c>
      <c r="K17" s="35" t="s">
        <v>52</v>
      </c>
      <c r="L17" s="35">
        <f>SUBTOTAL(101,Table1[Povprečna hitrost prekrškov osebnih vozil])</f>
        <v>63.833333333333336</v>
      </c>
      <c r="M17" s="35">
        <f>SUBTOTAL(109,Table1[Število prekrškov TV])</f>
        <v>0</v>
      </c>
      <c r="N17" s="35">
        <f>SUBTOTAL(109,Table1[Število prekrškov OV])</f>
        <v>18</v>
      </c>
    </row>
    <row r="18" spans="1:14" x14ac:dyDescent="0.2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</row>
    <row r="20" spans="1:14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</row>
  </sheetData>
  <mergeCells count="5">
    <mergeCell ref="A1:N1"/>
    <mergeCell ref="A2:D2"/>
    <mergeCell ref="A7:B7"/>
    <mergeCell ref="C7:F7"/>
    <mergeCell ref="C6:F6"/>
  </mergeCells>
  <phoneticPr fontId="0" type="noConversion"/>
  <printOptions horizontalCentered="1"/>
  <pageMargins left="0.51181102362204722" right="0.51181102362204722" top="0.74803149606299213" bottom="0.74803149606299213" header="0.51181102362204722" footer="0"/>
  <pageSetup paperSize="9" scale="95" orientation="landscape" r:id="rId1"/>
  <headerFooter alignWithMargins="0"/>
  <ignoredErrors>
    <ignoredError sqref="C11:C16" numberStoredAsText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Lokacije!$A$2:$A$11</xm:f>
          </x14:formula1>
          <xm:sqref>C11:C16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workbookViewId="0">
      <selection activeCell="C17" sqref="B17:C17"/>
    </sheetView>
  </sheetViews>
  <sheetFormatPr defaultRowHeight="13.8" x14ac:dyDescent="0.3"/>
  <cols>
    <col min="1" max="1" width="9.109375" customWidth="1"/>
    <col min="2" max="2" width="18.77734375" bestFit="1" customWidth="1"/>
    <col min="3" max="3" width="20.88671875" bestFit="1" customWidth="1"/>
    <col min="4" max="4" width="13.109375" bestFit="1" customWidth="1"/>
  </cols>
  <sheetData>
    <row r="1" spans="1:4" ht="26.4" x14ac:dyDescent="0.3">
      <c r="A1" s="36" t="s">
        <v>18</v>
      </c>
      <c r="B1" s="37" t="s">
        <v>3</v>
      </c>
      <c r="C1" s="38" t="s">
        <v>4</v>
      </c>
      <c r="D1" s="39" t="s">
        <v>19</v>
      </c>
    </row>
    <row r="2" spans="1:4" x14ac:dyDescent="0.3">
      <c r="A2" s="40" t="s">
        <v>27</v>
      </c>
      <c r="B2" s="41" t="s">
        <v>28</v>
      </c>
      <c r="C2" s="42" t="s">
        <v>29</v>
      </c>
      <c r="D2" s="39" t="s">
        <v>22</v>
      </c>
    </row>
    <row r="3" spans="1:4" x14ac:dyDescent="0.3">
      <c r="A3" s="43" t="s">
        <v>32</v>
      </c>
      <c r="B3" s="44" t="s">
        <v>28</v>
      </c>
      <c r="C3" s="45" t="s">
        <v>30</v>
      </c>
      <c r="D3" s="46" t="s">
        <v>31</v>
      </c>
    </row>
    <row r="4" spans="1:4" x14ac:dyDescent="0.3">
      <c r="A4" s="43" t="s">
        <v>33</v>
      </c>
      <c r="B4" s="44" t="s">
        <v>28</v>
      </c>
      <c r="C4" s="45" t="s">
        <v>34</v>
      </c>
      <c r="D4" s="46" t="s">
        <v>24</v>
      </c>
    </row>
    <row r="5" spans="1:4" x14ac:dyDescent="0.3">
      <c r="A5" s="43" t="s">
        <v>35</v>
      </c>
      <c r="B5" s="44" t="s">
        <v>28</v>
      </c>
      <c r="C5" s="45" t="s">
        <v>36</v>
      </c>
      <c r="D5" s="46" t="s">
        <v>24</v>
      </c>
    </row>
    <row r="6" spans="1:4" x14ac:dyDescent="0.3">
      <c r="A6" s="43" t="s">
        <v>25</v>
      </c>
      <c r="B6" s="44" t="s">
        <v>28</v>
      </c>
      <c r="C6" s="45" t="s">
        <v>38</v>
      </c>
      <c r="D6" s="46" t="s">
        <v>24</v>
      </c>
    </row>
    <row r="7" spans="1:4" x14ac:dyDescent="0.3">
      <c r="A7" s="43" t="s">
        <v>37</v>
      </c>
      <c r="B7" s="44" t="s">
        <v>28</v>
      </c>
      <c r="C7" s="45" t="s">
        <v>39</v>
      </c>
      <c r="D7" s="46" t="s">
        <v>24</v>
      </c>
    </row>
    <row r="8" spans="1:4" x14ac:dyDescent="0.3">
      <c r="A8" s="43" t="s">
        <v>44</v>
      </c>
      <c r="B8" s="44" t="s">
        <v>28</v>
      </c>
      <c r="C8" s="45" t="s">
        <v>45</v>
      </c>
      <c r="D8" s="46" t="s">
        <v>24</v>
      </c>
    </row>
    <row r="9" spans="1:4" x14ac:dyDescent="0.3">
      <c r="A9" s="43" t="s">
        <v>21</v>
      </c>
      <c r="B9" s="44" t="s">
        <v>28</v>
      </c>
      <c r="C9" s="45" t="s">
        <v>41</v>
      </c>
      <c r="D9" s="47" t="s">
        <v>40</v>
      </c>
    </row>
    <row r="10" spans="1:4" x14ac:dyDescent="0.3">
      <c r="A10" s="48" t="s">
        <v>23</v>
      </c>
      <c r="B10" s="49" t="s">
        <v>28</v>
      </c>
      <c r="C10" s="50" t="s">
        <v>42</v>
      </c>
      <c r="D10" s="51" t="s">
        <v>24</v>
      </c>
    </row>
    <row r="11" spans="1:4" x14ac:dyDescent="0.3">
      <c r="A11" s="48" t="s">
        <v>26</v>
      </c>
      <c r="B11" s="49" t="s">
        <v>28</v>
      </c>
      <c r="C11" s="50" t="s">
        <v>43</v>
      </c>
      <c r="D11" s="51" t="s">
        <v>24</v>
      </c>
    </row>
  </sheetData>
  <pageMargins left="0.7" right="0.7" top="0.75" bottom="0.75" header="0.3" footer="0.3"/>
  <ignoredErrors>
    <ignoredError sqref="D2:D11 A2:A11" numberStoredAsText="1"/>
  </ignoredErrors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4166135-DEF2-4307-9C3A-92E5FA9FF8E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2</vt:i4>
      </vt:variant>
      <vt:variant>
        <vt:lpstr>Imenovani obsegi</vt:lpstr>
      </vt:variant>
      <vt:variant>
        <vt:i4>1</vt:i4>
      </vt:variant>
    </vt:vector>
  </HeadingPairs>
  <TitlesOfParts>
    <vt:vector size="3" baseType="lpstr">
      <vt:lpstr>20.8.18</vt:lpstr>
      <vt:lpstr>Lokacije</vt:lpstr>
      <vt:lpstr>'20.8.18'!Področje_tiskanja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Biweekly time sheet</dc:title>
  <dc:subject/>
  <dc:creator/>
  <cp:keywords/>
  <dc:description/>
  <cp:lastModifiedBy/>
  <dcterms:created xsi:type="dcterms:W3CDTF">2016-01-22T08:15:48Z</dcterms:created>
  <dcterms:modified xsi:type="dcterms:W3CDTF">2018-08-21T06:58:31Z</dcterms:modified>
  <cp:category/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TC101962009990</vt:lpwstr>
  </property>
</Properties>
</file>