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5200" windowHeight="11985"/>
  </bookViews>
  <sheets>
    <sheet name="List1" sheetId="6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3" i="6" l="1"/>
  <c r="M12" i="6"/>
  <c r="M11" i="6"/>
  <c r="M10" i="6"/>
  <c r="M9" i="6"/>
  <c r="M8" i="6"/>
  <c r="M7" i="6"/>
  <c r="M6" i="6"/>
  <c r="M5" i="6"/>
  <c r="M4" i="6"/>
  <c r="G10" i="6"/>
  <c r="G9" i="6"/>
  <c r="G8" i="6"/>
  <c r="G5" i="6"/>
  <c r="O12" i="6"/>
  <c r="O11" i="6"/>
  <c r="O10" i="6"/>
  <c r="O9" i="6"/>
  <c r="O8" i="6"/>
  <c r="O7" i="6"/>
  <c r="O6" i="6"/>
  <c r="O5" i="6"/>
  <c r="O4" i="6"/>
  <c r="C9" i="6"/>
  <c r="C8" i="6"/>
  <c r="C7" i="6"/>
  <c r="C6" i="6"/>
  <c r="C5" i="6"/>
  <c r="C4" i="6"/>
  <c r="K13" i="6"/>
  <c r="K12" i="6"/>
  <c r="K11" i="6"/>
  <c r="K10" i="6"/>
  <c r="K9" i="6"/>
  <c r="K8" i="6"/>
  <c r="K7" i="6"/>
  <c r="K6" i="6"/>
  <c r="K5" i="6"/>
  <c r="K4" i="6"/>
  <c r="E10" i="6" l="1"/>
  <c r="E9" i="6"/>
  <c r="E8" i="6"/>
  <c r="P13" i="6" l="1"/>
  <c r="P11" i="6"/>
  <c r="P10" i="6"/>
  <c r="P7" i="6"/>
  <c r="P6" i="6"/>
  <c r="P5" i="6"/>
  <c r="I14" i="6"/>
  <c r="G14" i="6"/>
  <c r="M14" i="6"/>
  <c r="I11" i="6"/>
  <c r="E14" i="6"/>
  <c r="P9" i="6"/>
  <c r="C14" i="6"/>
  <c r="K14" i="6" l="1"/>
  <c r="P4" i="6"/>
  <c r="O14" i="6"/>
  <c r="P8" i="6"/>
  <c r="P12" i="6"/>
  <c r="P14" i="6" l="1"/>
  <c r="B14" i="6"/>
  <c r="D14" i="6"/>
  <c r="F14" i="6"/>
  <c r="H14" i="6"/>
  <c r="J14" i="6"/>
  <c r="L14" i="6"/>
  <c r="N14" i="6"/>
</calcChain>
</file>

<file path=xl/sharedStrings.xml><?xml version="1.0" encoding="utf-8"?>
<sst xmlns="http://schemas.openxmlformats.org/spreadsheetml/2006/main" count="34" uniqueCount="27">
  <si>
    <t>DPČ</t>
  </si>
  <si>
    <t>ŠD DOLINA</t>
  </si>
  <si>
    <t>ŠD LIK</t>
  </si>
  <si>
    <t>SKUPAJ</t>
  </si>
  <si>
    <t>MDI Litija- Šmartno</t>
  </si>
  <si>
    <t>KŠD Velika Štanga</t>
  </si>
  <si>
    <t>OŠ Šmartno</t>
  </si>
  <si>
    <t>PGD Primskovo</t>
  </si>
  <si>
    <t>RD Šmartno99</t>
  </si>
  <si>
    <t>Strelsko društvo Šmartno-Litija</t>
  </si>
  <si>
    <t>EUR</t>
  </si>
  <si>
    <t xml:space="preserve">  </t>
  </si>
  <si>
    <t>ŠVOM</t>
  </si>
  <si>
    <t>Kakovostni</t>
  </si>
  <si>
    <t>Invalidi</t>
  </si>
  <si>
    <t>Rekreacija</t>
  </si>
  <si>
    <t>Razvojne naloge</t>
  </si>
  <si>
    <t>Taekwondo klub</t>
  </si>
  <si>
    <t>Prostočasna</t>
  </si>
  <si>
    <t xml:space="preserve">Kakovostni </t>
  </si>
  <si>
    <t>Prireditve</t>
  </si>
  <si>
    <t xml:space="preserve">Skupaj </t>
  </si>
  <si>
    <t>Vrednost točke</t>
  </si>
  <si>
    <t>Št.: 621-03/2018</t>
  </si>
  <si>
    <t>IZVAJALEC/PROGRAM TOČKE/EUR</t>
  </si>
  <si>
    <t>Datum: 24.8.2018</t>
  </si>
  <si>
    <t>LPŠ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</si>
</sst>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1" xfId="0" applyFont="1" applyBorder="1"/>
    <xf numFmtId="4" fontId="1" fillId="0" borderId="1" xfId="0" applyNumberFormat="1" applyFont="1" applyBorder="1"/>
    <xf numFmtId="0" fontId="1" fillId="0" borderId="0" xfId="0" applyFont="1"/>
    <xf numFmtId="0" fontId="1" fillId="0" borderId="1" xfId="0" applyFont="1" applyBorder="1" applyAlignment="1">
      <alignment wrapText="1"/>
    </xf>
    <xf numFmtId="0" fontId="2" fillId="0" borderId="1" xfId="0" applyFont="1" applyBorder="1"/>
    <xf numFmtId="4" fontId="2" fillId="0" borderId="1" xfId="0" applyNumberFormat="1" applyFont="1" applyBorder="1"/>
    <xf numFmtId="0" fontId="2" fillId="0" borderId="0" xfId="0" applyFont="1"/>
    <xf numFmtId="0" fontId="2" fillId="0" borderId="1" xfId="0" applyFont="1" applyBorder="1" applyAlignment="1">
      <alignment wrapText="1"/>
    </xf>
    <xf numFmtId="0" fontId="2" fillId="0" borderId="1" xfId="0" applyNumberFormat="1" applyFont="1" applyBorder="1"/>
    <xf numFmtId="0" fontId="1" fillId="0" borderId="1" xfId="0" applyNumberFormat="1" applyFont="1" applyBorder="1"/>
    <xf numFmtId="4" fontId="2" fillId="0" borderId="0" xfId="0" applyNumberFormat="1" applyFont="1"/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3"/>
  <sheetViews>
    <sheetView tabSelected="1" workbookViewId="0">
      <selection activeCell="M10" sqref="M10"/>
    </sheetView>
  </sheetViews>
  <sheetFormatPr defaultRowHeight="11.25" x14ac:dyDescent="0.2"/>
  <cols>
    <col min="1" max="1" width="17.85546875" style="7" customWidth="1"/>
    <col min="2" max="2" width="9.28515625" style="7" customWidth="1"/>
    <col min="3" max="3" width="7.5703125" style="11" customWidth="1"/>
    <col min="4" max="4" width="7.85546875" style="7" customWidth="1"/>
    <col min="5" max="5" width="7.5703125" style="11" customWidth="1"/>
    <col min="6" max="6" width="8" style="7" customWidth="1"/>
    <col min="7" max="7" width="7.85546875" style="11" customWidth="1"/>
    <col min="8" max="8" width="5.85546875" style="7" customWidth="1"/>
    <col min="9" max="9" width="6.28515625" style="7" customWidth="1"/>
    <col min="10" max="10" width="7.42578125" style="7" customWidth="1"/>
    <col min="11" max="11" width="7.140625" style="11" customWidth="1"/>
    <col min="12" max="12" width="6.7109375" style="7" customWidth="1"/>
    <col min="13" max="13" width="7.7109375" style="11" customWidth="1"/>
    <col min="14" max="14" width="7.140625" style="7" customWidth="1"/>
    <col min="15" max="15" width="7.42578125" style="11" customWidth="1"/>
    <col min="16" max="16" width="8.5703125" style="11" customWidth="1"/>
    <col min="17" max="16384" width="9.140625" style="7"/>
  </cols>
  <sheetData>
    <row r="1" spans="1:16" s="3" customFormat="1" x14ac:dyDescent="0.2">
      <c r="A1" s="1" t="s">
        <v>26</v>
      </c>
      <c r="B1" s="1"/>
      <c r="C1" s="2"/>
      <c r="D1" s="1"/>
      <c r="E1" s="2"/>
      <c r="F1" s="1"/>
      <c r="G1" s="2"/>
      <c r="H1" s="1"/>
      <c r="I1" s="1"/>
      <c r="J1" s="1" t="s">
        <v>11</v>
      </c>
      <c r="K1" s="2"/>
      <c r="L1" s="1"/>
      <c r="M1" s="2"/>
      <c r="N1" s="1"/>
      <c r="O1" s="2"/>
      <c r="P1" s="2"/>
    </row>
    <row r="2" spans="1:16" s="3" customFormat="1" ht="22.5" x14ac:dyDescent="0.2">
      <c r="A2" s="4" t="s">
        <v>24</v>
      </c>
      <c r="B2" s="1" t="s">
        <v>12</v>
      </c>
      <c r="C2" s="2" t="s">
        <v>10</v>
      </c>
      <c r="D2" s="1" t="s">
        <v>12</v>
      </c>
      <c r="E2" s="2" t="s">
        <v>10</v>
      </c>
      <c r="F2" s="1" t="s">
        <v>19</v>
      </c>
      <c r="G2" s="2" t="s">
        <v>10</v>
      </c>
      <c r="H2" s="1" t="s">
        <v>14</v>
      </c>
      <c r="I2" s="1" t="s">
        <v>10</v>
      </c>
      <c r="J2" s="1" t="s">
        <v>15</v>
      </c>
      <c r="K2" s="2" t="s">
        <v>10</v>
      </c>
      <c r="L2" s="4" t="s">
        <v>16</v>
      </c>
      <c r="M2" s="2" t="s">
        <v>10</v>
      </c>
      <c r="N2" s="1" t="s">
        <v>20</v>
      </c>
      <c r="O2" s="2" t="s">
        <v>10</v>
      </c>
      <c r="P2" s="2" t="s">
        <v>21</v>
      </c>
    </row>
    <row r="3" spans="1:16" s="3" customFormat="1" x14ac:dyDescent="0.2">
      <c r="A3" s="1"/>
      <c r="B3" s="1" t="s">
        <v>18</v>
      </c>
      <c r="C3" s="2"/>
      <c r="D3" s="1" t="s">
        <v>13</v>
      </c>
      <c r="E3" s="2"/>
      <c r="F3" s="1"/>
      <c r="G3" s="2"/>
      <c r="H3" s="1"/>
      <c r="I3" s="1"/>
      <c r="J3" s="1"/>
      <c r="K3" s="2"/>
      <c r="L3" s="1"/>
      <c r="M3" s="2"/>
      <c r="N3" s="1"/>
      <c r="O3" s="2"/>
      <c r="P3" s="2"/>
    </row>
    <row r="4" spans="1:16" x14ac:dyDescent="0.2">
      <c r="A4" s="5" t="s">
        <v>1</v>
      </c>
      <c r="B4" s="5">
        <v>180</v>
      </c>
      <c r="C4" s="6">
        <f>B4*4.281</f>
        <v>770.57999999999993</v>
      </c>
      <c r="D4" s="5"/>
      <c r="E4" s="6"/>
      <c r="F4" s="5"/>
      <c r="G4" s="6"/>
      <c r="H4" s="5"/>
      <c r="I4" s="5"/>
      <c r="J4" s="5">
        <v>300</v>
      </c>
      <c r="K4" s="6">
        <f>J4*1.044</f>
        <v>313.2</v>
      </c>
      <c r="L4" s="5">
        <v>100</v>
      </c>
      <c r="M4" s="6">
        <f>L4*7.125</f>
        <v>712.5</v>
      </c>
      <c r="N4" s="5">
        <v>100</v>
      </c>
      <c r="O4" s="6">
        <f>N4*1.117</f>
        <v>111.7</v>
      </c>
      <c r="P4" s="6">
        <f>C4+E4+G4+I4+K4+M4+O4</f>
        <v>1907.98</v>
      </c>
    </row>
    <row r="5" spans="1:16" ht="22.5" x14ac:dyDescent="0.2">
      <c r="A5" s="8" t="s">
        <v>9</v>
      </c>
      <c r="B5" s="5">
        <v>8</v>
      </c>
      <c r="C5" s="6">
        <f t="shared" ref="C5:C9" si="0">B5*4.281</f>
        <v>34.247999999999998</v>
      </c>
      <c r="D5" s="5"/>
      <c r="E5" s="6"/>
      <c r="F5" s="5">
        <v>321</v>
      </c>
      <c r="G5" s="6">
        <f>F5*0.209</f>
        <v>67.088999999999999</v>
      </c>
      <c r="H5" s="5"/>
      <c r="I5" s="5"/>
      <c r="J5" s="5">
        <v>150</v>
      </c>
      <c r="K5" s="6">
        <f t="shared" ref="K5:K13" si="1">J5*1.044</f>
        <v>156.6</v>
      </c>
      <c r="L5" s="5">
        <v>100</v>
      </c>
      <c r="M5" s="6">
        <f t="shared" ref="M5:M13" si="2">L5*7.125</f>
        <v>712.5</v>
      </c>
      <c r="N5" s="5">
        <v>30</v>
      </c>
      <c r="O5" s="6">
        <f t="shared" ref="O5:O12" si="3">N5*1.117</f>
        <v>33.51</v>
      </c>
      <c r="P5" s="6">
        <f t="shared" ref="P5:P13" si="4">C5+E5+G5+I5+K5+M5+O5</f>
        <v>1003.947</v>
      </c>
    </row>
    <row r="6" spans="1:16" x14ac:dyDescent="0.2">
      <c r="A6" s="5" t="s">
        <v>6</v>
      </c>
      <c r="B6" s="5">
        <v>300</v>
      </c>
      <c r="C6" s="6">
        <f t="shared" si="0"/>
        <v>1284.3</v>
      </c>
      <c r="D6" s="5"/>
      <c r="E6" s="6"/>
      <c r="F6" s="5"/>
      <c r="G6" s="6"/>
      <c r="H6" s="5"/>
      <c r="I6" s="5"/>
      <c r="J6" s="5"/>
      <c r="K6" s="6">
        <f t="shared" si="1"/>
        <v>0</v>
      </c>
      <c r="L6" s="5"/>
      <c r="M6" s="6">
        <f t="shared" si="2"/>
        <v>0</v>
      </c>
      <c r="N6" s="5"/>
      <c r="O6" s="6">
        <f t="shared" si="3"/>
        <v>0</v>
      </c>
      <c r="P6" s="6">
        <f t="shared" si="4"/>
        <v>1284.3</v>
      </c>
    </row>
    <row r="7" spans="1:16" x14ac:dyDescent="0.2">
      <c r="A7" s="5" t="s">
        <v>2</v>
      </c>
      <c r="B7" s="5">
        <v>19</v>
      </c>
      <c r="C7" s="6">
        <f t="shared" si="0"/>
        <v>81.338999999999999</v>
      </c>
      <c r="D7" s="5"/>
      <c r="E7" s="6"/>
      <c r="F7" s="5"/>
      <c r="G7" s="6"/>
      <c r="H7" s="5"/>
      <c r="I7" s="5"/>
      <c r="J7" s="5">
        <v>420</v>
      </c>
      <c r="K7" s="6">
        <f t="shared" si="1"/>
        <v>438.48</v>
      </c>
      <c r="L7" s="5">
        <v>63</v>
      </c>
      <c r="M7" s="6">
        <f t="shared" si="2"/>
        <v>448.875</v>
      </c>
      <c r="N7" s="5">
        <v>80</v>
      </c>
      <c r="O7" s="6">
        <f t="shared" si="3"/>
        <v>89.36</v>
      </c>
      <c r="P7" s="6">
        <f t="shared" si="4"/>
        <v>1058.0539999999999</v>
      </c>
    </row>
    <row r="8" spans="1:16" x14ac:dyDescent="0.2">
      <c r="A8" s="5" t="s">
        <v>17</v>
      </c>
      <c r="B8" s="9">
        <v>300</v>
      </c>
      <c r="C8" s="6">
        <f t="shared" si="0"/>
        <v>1284.3</v>
      </c>
      <c r="D8" s="9">
        <v>1875</v>
      </c>
      <c r="E8" s="6">
        <f>D8*1.412</f>
        <v>2647.5</v>
      </c>
      <c r="F8" s="9">
        <v>1200</v>
      </c>
      <c r="G8" s="6">
        <f t="shared" ref="G8:G10" si="5">F8*0.209</f>
        <v>250.79999999999998</v>
      </c>
      <c r="H8" s="9"/>
      <c r="I8" s="9"/>
      <c r="J8" s="9">
        <v>520</v>
      </c>
      <c r="K8" s="6">
        <f t="shared" si="1"/>
        <v>542.88</v>
      </c>
      <c r="L8" s="9">
        <v>260</v>
      </c>
      <c r="M8" s="6">
        <f t="shared" si="2"/>
        <v>1852.5</v>
      </c>
      <c r="N8" s="9">
        <v>1100</v>
      </c>
      <c r="O8" s="6">
        <f t="shared" si="3"/>
        <v>1228.7</v>
      </c>
      <c r="P8" s="6">
        <f t="shared" si="4"/>
        <v>7806.68</v>
      </c>
    </row>
    <row r="9" spans="1:16" x14ac:dyDescent="0.2">
      <c r="A9" s="5" t="s">
        <v>0</v>
      </c>
      <c r="B9" s="9">
        <v>361</v>
      </c>
      <c r="C9" s="6">
        <f t="shared" si="0"/>
        <v>1545.4409999999998</v>
      </c>
      <c r="D9" s="9">
        <v>952</v>
      </c>
      <c r="E9" s="6">
        <f t="shared" ref="E9:E10" si="6">D9*1.412</f>
        <v>1344.2239999999999</v>
      </c>
      <c r="F9" s="9">
        <v>352</v>
      </c>
      <c r="G9" s="6">
        <f t="shared" si="5"/>
        <v>73.567999999999998</v>
      </c>
      <c r="H9" s="9"/>
      <c r="I9" s="9"/>
      <c r="J9" s="9">
        <v>225</v>
      </c>
      <c r="K9" s="6">
        <f t="shared" si="1"/>
        <v>234.9</v>
      </c>
      <c r="L9" s="9">
        <v>374</v>
      </c>
      <c r="M9" s="6">
        <f t="shared" si="2"/>
        <v>2664.75</v>
      </c>
      <c r="N9" s="9">
        <v>400</v>
      </c>
      <c r="O9" s="6">
        <f t="shared" si="3"/>
        <v>446.8</v>
      </c>
      <c r="P9" s="6">
        <f t="shared" si="4"/>
        <v>6309.683</v>
      </c>
    </row>
    <row r="10" spans="1:16" x14ac:dyDescent="0.2">
      <c r="A10" s="5" t="s">
        <v>8</v>
      </c>
      <c r="B10" s="9"/>
      <c r="C10" s="6"/>
      <c r="D10" s="9">
        <v>11340</v>
      </c>
      <c r="E10" s="6">
        <f t="shared" si="6"/>
        <v>16012.08</v>
      </c>
      <c r="F10" s="9">
        <v>82800</v>
      </c>
      <c r="G10" s="6">
        <f t="shared" si="5"/>
        <v>17305.2</v>
      </c>
      <c r="H10" s="9"/>
      <c r="I10" s="9"/>
      <c r="J10" s="9"/>
      <c r="K10" s="6">
        <f t="shared" si="1"/>
        <v>0</v>
      </c>
      <c r="L10" s="9">
        <v>1410</v>
      </c>
      <c r="M10" s="6">
        <f t="shared" si="2"/>
        <v>10046.25</v>
      </c>
      <c r="N10" s="9"/>
      <c r="O10" s="6">
        <f t="shared" si="3"/>
        <v>0</v>
      </c>
      <c r="P10" s="6">
        <f t="shared" si="4"/>
        <v>43363.53</v>
      </c>
    </row>
    <row r="11" spans="1:16" x14ac:dyDescent="0.2">
      <c r="A11" s="5" t="s">
        <v>4</v>
      </c>
      <c r="B11" s="9"/>
      <c r="C11" s="6"/>
      <c r="D11" s="9"/>
      <c r="E11" s="6"/>
      <c r="F11" s="9"/>
      <c r="G11" s="6"/>
      <c r="H11" s="9">
        <v>840</v>
      </c>
      <c r="I11" s="9">
        <f>H11*0.952</f>
        <v>799.68</v>
      </c>
      <c r="J11" s="9"/>
      <c r="K11" s="6">
        <f t="shared" si="1"/>
        <v>0</v>
      </c>
      <c r="L11" s="9"/>
      <c r="M11" s="6">
        <f t="shared" si="2"/>
        <v>0</v>
      </c>
      <c r="N11" s="9"/>
      <c r="O11" s="6">
        <f t="shared" si="3"/>
        <v>0</v>
      </c>
      <c r="P11" s="6">
        <f t="shared" si="4"/>
        <v>799.68</v>
      </c>
    </row>
    <row r="12" spans="1:16" x14ac:dyDescent="0.2">
      <c r="A12" s="5" t="s">
        <v>5</v>
      </c>
      <c r="B12" s="9"/>
      <c r="C12" s="6"/>
      <c r="D12" s="9"/>
      <c r="E12" s="6"/>
      <c r="F12" s="9"/>
      <c r="G12" s="6"/>
      <c r="H12" s="9"/>
      <c r="I12" s="9"/>
      <c r="J12" s="9">
        <v>200</v>
      </c>
      <c r="K12" s="6">
        <f t="shared" si="1"/>
        <v>208.8</v>
      </c>
      <c r="L12" s="9">
        <v>100</v>
      </c>
      <c r="M12" s="6">
        <f t="shared" si="2"/>
        <v>712.5</v>
      </c>
      <c r="N12" s="9">
        <v>80</v>
      </c>
      <c r="O12" s="6">
        <f t="shared" si="3"/>
        <v>89.36</v>
      </c>
      <c r="P12" s="6">
        <f t="shared" si="4"/>
        <v>1010.66</v>
      </c>
    </row>
    <row r="13" spans="1:16" x14ac:dyDescent="0.2">
      <c r="A13" s="5" t="s">
        <v>7</v>
      </c>
      <c r="B13" s="9"/>
      <c r="C13" s="6"/>
      <c r="D13" s="9"/>
      <c r="E13" s="6"/>
      <c r="F13" s="9"/>
      <c r="G13" s="6"/>
      <c r="H13" s="9"/>
      <c r="I13" s="9"/>
      <c r="J13" s="9">
        <v>100</v>
      </c>
      <c r="K13" s="6">
        <f t="shared" si="1"/>
        <v>104.4</v>
      </c>
      <c r="L13" s="9">
        <v>49</v>
      </c>
      <c r="M13" s="6">
        <f t="shared" si="2"/>
        <v>349.125</v>
      </c>
      <c r="N13" s="9"/>
      <c r="O13" s="6"/>
      <c r="P13" s="6">
        <f t="shared" si="4"/>
        <v>453.52499999999998</v>
      </c>
    </row>
    <row r="14" spans="1:16" s="3" customFormat="1" x14ac:dyDescent="0.2">
      <c r="A14" s="1" t="s">
        <v>3</v>
      </c>
      <c r="B14" s="10">
        <f>SUM(B4:B13)</f>
        <v>1168</v>
      </c>
      <c r="C14" s="2">
        <f>SUM(C4:C13)</f>
        <v>5000.2079999999996</v>
      </c>
      <c r="D14" s="10">
        <f>SUM(D4:D13)</f>
        <v>14167</v>
      </c>
      <c r="E14" s="2">
        <f>SUM(E3:E13)</f>
        <v>20003.804</v>
      </c>
      <c r="F14" s="10">
        <f>SUM(F4:F13)</f>
        <v>84673</v>
      </c>
      <c r="G14" s="2">
        <f>SUM(G3:G13)</f>
        <v>17696.656999999999</v>
      </c>
      <c r="H14" s="10">
        <f>SUM(H4:H13)</f>
        <v>840</v>
      </c>
      <c r="I14" s="10">
        <f>SUM(I3:I13)</f>
        <v>799.68</v>
      </c>
      <c r="J14" s="10">
        <f t="shared" ref="J14:P14" si="7">SUM(J4:J13)</f>
        <v>1915</v>
      </c>
      <c r="K14" s="2">
        <f t="shared" si="7"/>
        <v>1999.26</v>
      </c>
      <c r="L14" s="10">
        <f t="shared" si="7"/>
        <v>2456</v>
      </c>
      <c r="M14" s="2">
        <f t="shared" si="7"/>
        <v>17499</v>
      </c>
      <c r="N14" s="10">
        <f t="shared" si="7"/>
        <v>1790</v>
      </c>
      <c r="O14" s="2">
        <f t="shared" si="7"/>
        <v>1999.4299999999998</v>
      </c>
      <c r="P14" s="2">
        <f t="shared" si="7"/>
        <v>64998.039000000004</v>
      </c>
    </row>
    <row r="15" spans="1:16" x14ac:dyDescent="0.2">
      <c r="A15" s="5" t="s">
        <v>22</v>
      </c>
      <c r="B15" s="9">
        <v>4.2809999999999997</v>
      </c>
      <c r="C15" s="6"/>
      <c r="D15" s="9">
        <v>1.4119999999999999</v>
      </c>
      <c r="E15" s="6"/>
      <c r="F15" s="9">
        <v>0.20899999999999999</v>
      </c>
      <c r="G15" s="6"/>
      <c r="H15" s="9">
        <v>0.95199999999999996</v>
      </c>
      <c r="I15" s="9"/>
      <c r="J15" s="9">
        <v>1.044</v>
      </c>
      <c r="K15" s="6"/>
      <c r="L15" s="9">
        <v>7.125</v>
      </c>
      <c r="M15" s="6"/>
      <c r="N15" s="9">
        <v>1.117</v>
      </c>
      <c r="O15" s="6"/>
      <c r="P15" s="6"/>
    </row>
    <row r="16" spans="1:16" s="3" customFormat="1" x14ac:dyDescent="0.2">
      <c r="A16" s="1"/>
      <c r="B16" s="10"/>
      <c r="C16" s="2"/>
      <c r="D16" s="10"/>
      <c r="E16" s="2"/>
      <c r="F16" s="10"/>
      <c r="G16" s="2"/>
      <c r="H16" s="10"/>
      <c r="I16" s="10"/>
      <c r="J16" s="10"/>
      <c r="K16" s="2"/>
      <c r="L16" s="10"/>
      <c r="M16" s="2"/>
      <c r="N16" s="10"/>
      <c r="O16" s="2"/>
      <c r="P16" s="2"/>
    </row>
    <row r="17" spans="1:16" x14ac:dyDescent="0.2">
      <c r="A17" s="5"/>
      <c r="B17" s="9"/>
      <c r="C17" s="6"/>
      <c r="D17" s="9"/>
      <c r="E17" s="6"/>
      <c r="F17" s="9"/>
      <c r="G17" s="6"/>
      <c r="H17" s="9"/>
      <c r="I17" s="9"/>
      <c r="J17" s="9"/>
      <c r="K17" s="6"/>
      <c r="L17" s="9"/>
      <c r="M17" s="6"/>
      <c r="N17" s="9"/>
      <c r="O17" s="6"/>
      <c r="P17" s="6"/>
    </row>
    <row r="18" spans="1:16" x14ac:dyDescent="0.2">
      <c r="A18" s="5"/>
      <c r="B18" s="9"/>
      <c r="C18" s="6"/>
      <c r="D18" s="9"/>
      <c r="E18" s="6"/>
      <c r="F18" s="9"/>
      <c r="G18" s="6"/>
      <c r="H18" s="9"/>
      <c r="I18" s="9"/>
      <c r="J18" s="9"/>
      <c r="K18" s="6"/>
      <c r="L18" s="9"/>
      <c r="M18" s="6"/>
      <c r="N18" s="9"/>
      <c r="O18" s="6"/>
      <c r="P18" s="6"/>
    </row>
    <row r="19" spans="1:16" x14ac:dyDescent="0.2">
      <c r="A19" s="5"/>
      <c r="B19" s="9"/>
      <c r="C19" s="6"/>
      <c r="D19" s="9"/>
      <c r="E19" s="6"/>
      <c r="F19" s="9"/>
      <c r="G19" s="6"/>
      <c r="H19" s="9"/>
      <c r="I19" s="9"/>
      <c r="J19" s="9"/>
      <c r="K19" s="6"/>
      <c r="L19" s="9"/>
      <c r="M19" s="6"/>
      <c r="N19" s="9"/>
      <c r="O19" s="6"/>
      <c r="P19" s="6"/>
    </row>
    <row r="20" spans="1:16" s="3" customFormat="1" x14ac:dyDescent="0.2">
      <c r="A20" s="1"/>
      <c r="B20" s="10"/>
      <c r="C20" s="2"/>
      <c r="D20" s="10"/>
      <c r="E20" s="2"/>
      <c r="F20" s="10"/>
      <c r="G20" s="2"/>
      <c r="H20" s="10"/>
      <c r="I20" s="10"/>
      <c r="J20" s="10"/>
      <c r="K20" s="2"/>
      <c r="L20" s="10"/>
      <c r="M20" s="2"/>
      <c r="N20" s="10"/>
      <c r="O20" s="2"/>
      <c r="P20" s="2"/>
    </row>
    <row r="22" spans="1:16" x14ac:dyDescent="0.2">
      <c r="A22" s="7" t="s">
        <v>23</v>
      </c>
    </row>
    <row r="23" spans="1:16" x14ac:dyDescent="0.2">
      <c r="A23" s="7" t="s">
        <v>25</v>
      </c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Karmen Sadar</dc:creator>
  <cp:lastModifiedBy>Karmen Sadar</cp:lastModifiedBy>
  <cp:lastPrinted>2018-08-23T10:12:32Z</cp:lastPrinted>
  <dcterms:created xsi:type="dcterms:W3CDTF">2017-07-03T11:20:46Z</dcterms:created>
  <dcterms:modified xsi:type="dcterms:W3CDTF">2018-08-23T12:16:29Z</dcterms:modified>
</cp:coreProperties>
</file>