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ARHIV JURE\2016\2016-71 Geomehanika Plaz Bukovica in Jelsa\"/>
    </mc:Choice>
  </mc:AlternateContent>
  <bookViews>
    <workbookView xWindow="480" yWindow="180" windowWidth="15195" windowHeight="12915"/>
  </bookViews>
  <sheets>
    <sheet name="POPIS DEL" sheetId="1" r:id="rId1"/>
  </sheets>
  <definedNames>
    <definedName name="_xlnm.Print_Area" localSheetId="0">'POPIS DEL'!$A$1:$F$183</definedName>
    <definedName name="_xlnm.Print_Titles" localSheetId="0">'POPIS DEL'!$56:$56</definedName>
  </definedNames>
  <calcPr calcId="152511"/>
</workbook>
</file>

<file path=xl/calcChain.xml><?xml version="1.0" encoding="utf-8"?>
<calcChain xmlns="http://schemas.openxmlformats.org/spreadsheetml/2006/main">
  <c r="D168" i="1" l="1"/>
  <c r="F142" i="1"/>
  <c r="F134" i="1"/>
  <c r="D106" i="1"/>
  <c r="D100" i="1"/>
  <c r="D98" i="1"/>
  <c r="F179" i="1" l="1"/>
  <c r="F175" i="1"/>
  <c r="F174" i="1"/>
  <c r="F173" i="1"/>
  <c r="F172" i="1"/>
  <c r="F177" i="1"/>
  <c r="F170" i="1"/>
  <c r="F169" i="1"/>
  <c r="F168" i="1"/>
  <c r="F166" i="1"/>
  <c r="F159" i="1"/>
  <c r="F157" i="1"/>
  <c r="F156" i="1"/>
  <c r="F155" i="1"/>
  <c r="F154" i="1"/>
  <c r="F153" i="1"/>
  <c r="F151" i="1"/>
  <c r="F161" i="1" s="1"/>
  <c r="F145" i="1"/>
  <c r="F144" i="1"/>
  <c r="F140" i="1"/>
  <c r="F139" i="1"/>
  <c r="F138" i="1"/>
  <c r="F137" i="1"/>
  <c r="F136" i="1"/>
  <c r="F132" i="1"/>
  <c r="F130" i="1"/>
  <c r="F129" i="1"/>
  <c r="F128" i="1"/>
  <c r="F127" i="1"/>
  <c r="F126" i="1"/>
  <c r="F124" i="1"/>
  <c r="F122" i="1"/>
  <c r="F116" i="1"/>
  <c r="F115" i="1"/>
  <c r="F114" i="1"/>
  <c r="F113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0" i="1"/>
  <c r="F79" i="1"/>
  <c r="F78" i="1"/>
  <c r="F77" i="1"/>
  <c r="F76" i="1"/>
  <c r="F75" i="1"/>
  <c r="F68" i="1"/>
  <c r="F67" i="1"/>
  <c r="F66" i="1"/>
  <c r="F65" i="1"/>
  <c r="F64" i="1"/>
  <c r="F62" i="1"/>
  <c r="F61" i="1"/>
  <c r="F60" i="1"/>
  <c r="F146" i="1" l="1"/>
  <c r="F27" i="1" s="1"/>
  <c r="F117" i="1"/>
  <c r="F25" i="1" s="1"/>
  <c r="F81" i="1"/>
  <c r="F21" i="1" s="1"/>
  <c r="F108" i="1"/>
  <c r="F23" i="1" s="1"/>
  <c r="F29" i="1"/>
  <c r="F70" i="1"/>
  <c r="E176" i="1" l="1"/>
  <c r="F19" i="1"/>
  <c r="E180" i="1" l="1"/>
  <c r="F180" i="1" s="1"/>
  <c r="E178" i="1"/>
  <c r="F178" i="1" s="1"/>
  <c r="F176" i="1"/>
  <c r="F182" i="1" l="1"/>
  <c r="F31" i="1"/>
  <c r="F33" i="1" s="1"/>
  <c r="F35" i="1" l="1"/>
  <c r="F37" i="1" s="1"/>
</calcChain>
</file>

<file path=xl/sharedStrings.xml><?xml version="1.0" encoding="utf-8"?>
<sst xmlns="http://schemas.openxmlformats.org/spreadsheetml/2006/main" count="188" uniqueCount="140">
  <si>
    <t>m2</t>
  </si>
  <si>
    <t>1.1</t>
  </si>
  <si>
    <t>2.1</t>
  </si>
  <si>
    <t>m3</t>
  </si>
  <si>
    <t>2.2</t>
  </si>
  <si>
    <t>3.1</t>
  </si>
  <si>
    <t>3.2</t>
  </si>
  <si>
    <t>4.1</t>
  </si>
  <si>
    <t>4.2</t>
  </si>
  <si>
    <t xml:space="preserve"> </t>
  </si>
  <si>
    <t>SKUPAJ OCENJENA VREDNOST BREZ DDV:</t>
  </si>
  <si>
    <t>SKUPAJ OCENJENA VREDNOST Z DDV:</t>
  </si>
  <si>
    <t>m'</t>
  </si>
  <si>
    <t>3.3</t>
  </si>
  <si>
    <t>3.4</t>
  </si>
  <si>
    <t>3.5</t>
  </si>
  <si>
    <t>Investitor:</t>
  </si>
  <si>
    <t>Objekt:</t>
  </si>
  <si>
    <t>3.6</t>
  </si>
  <si>
    <t>3.7</t>
  </si>
  <si>
    <t>SKUPNA REKAPITULACIJA</t>
  </si>
  <si>
    <t>5.1</t>
  </si>
  <si>
    <t>5.2</t>
  </si>
  <si>
    <t>Jure Tomažič, dipl.inž.grad.</t>
  </si>
  <si>
    <t>I. PREDDELA</t>
  </si>
  <si>
    <t>kpl</t>
  </si>
  <si>
    <t>I. PREDDELA SKUPAJ:</t>
  </si>
  <si>
    <t>6.1</t>
  </si>
  <si>
    <t>6.2</t>
  </si>
  <si>
    <t>6.3</t>
  </si>
  <si>
    <t>6.4</t>
  </si>
  <si>
    <t>II. RUŠITVENA DELA</t>
  </si>
  <si>
    <t>III. ZEMELJSKA DELA</t>
  </si>
  <si>
    <t>II. RUŠITVENA DELA SKUPAJ:</t>
  </si>
  <si>
    <t>III. ZEMELJSKA DELA SKUPAJ:</t>
  </si>
  <si>
    <t>Odgovorni projektant:</t>
  </si>
  <si>
    <t>Jože Poglajen, univ.dipl.inž.grad.</t>
  </si>
  <si>
    <t>Projektant:</t>
  </si>
  <si>
    <t>POPIS DEL IN OCENA VREDNOSTI</t>
  </si>
  <si>
    <t>Humusiranje izkopnih in nasipnih brežin ceste s humusom iz gradbiščne deponije v debelini 15 - 20 cm, vključno s transportom, strojnim in ročnim planiranjem</t>
  </si>
  <si>
    <t>OPOMBE:</t>
  </si>
  <si>
    <t>1. Vse cene so projektantske in se lahko razlikujejo od dejanskih!</t>
  </si>
  <si>
    <t>Strojni izkop humusa v debelini 15 - 20 cm in nakladanje na kamion</t>
  </si>
  <si>
    <t>DDV 22%</t>
  </si>
  <si>
    <t>2. V vse postavke je všteta dobava vsega materiala, vsi prevozi, prenosi in pomožna dela!</t>
  </si>
  <si>
    <t>št.</t>
  </si>
  <si>
    <t>Opis del</t>
  </si>
  <si>
    <t>Enota</t>
  </si>
  <si>
    <t>Količina</t>
  </si>
  <si>
    <t>Cena/enoto</t>
  </si>
  <si>
    <t>Znesek [€]</t>
  </si>
  <si>
    <t>Strojno rušenje asfaltnega cestišča v debelini do 10 cm, kompletno z nakladanjem in odvozom na stalno uradno deponijo h = 30 km ter plačilom deponijske takse</t>
  </si>
  <si>
    <t>Strojni zarez asfaltnega cestišča v debelini do 10 cm, na širini 20 cm od  zgornjega roba obstoječega asfalta</t>
  </si>
  <si>
    <t>Strojno in ročno planiranje ter utrjevanje dna izkopa z natančnostjo do +/- 1 cm (95% strojno, 5% ročno)</t>
  </si>
  <si>
    <t>Doplačilo za izdelavo vodotesnih trajno elastičnih stikov z obstoječim asfaltom</t>
  </si>
  <si>
    <t>VI. ODVODNJAVANJE</t>
  </si>
  <si>
    <t>VII. ZAKLJUČNA IN OSTALA DELA</t>
  </si>
  <si>
    <t>1.2</t>
  </si>
  <si>
    <t>1.3</t>
  </si>
  <si>
    <t>1.4</t>
  </si>
  <si>
    <t>Posek in odvoz dreves z debli premera 10 do 30 cm ter odstranitev vej - strojno in ročno</t>
  </si>
  <si>
    <t>kos</t>
  </si>
  <si>
    <t>1.5</t>
  </si>
  <si>
    <t>Široki strojni in ročni izkop zemljine v terenu V. kategorije v normalnih pogojih dela, vključno z nakladanjem na kamion (95% strojno, 5% ročno)</t>
  </si>
  <si>
    <t>Doplačilo za pikanje materiala v terenu V. kategorije (10% od izkopov)</t>
  </si>
  <si>
    <t>3.8</t>
  </si>
  <si>
    <t>3.9</t>
  </si>
  <si>
    <t>5.3</t>
  </si>
  <si>
    <r>
      <t>Izdelava drenaže iz drenažnih cevi fi110 mm v fino zalikani betonski muldi 40x10 cm iz betona C16/20 z drenažnim zasutjem 16-32 mm, poraba do 0,2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/m' in drenažnim geotekstilom, vključno z dobavo in dovozom materiala ter vsemi pomožnimi deli</t>
    </r>
  </si>
  <si>
    <t>Strojni in ročni izkop jarkov in pet v terenu III.-V. kategorije za izvedbo vtočnih jaškov in prepustov, vključno z nakladanjem na kamion (95% strojno, 5% ročno)</t>
  </si>
  <si>
    <t>Odvoz odvečne izkopane zemljine na stalno uradno deponijo gradbenih odpadkov v oddaljenosti do h = 15 km, kompletno z zvračanjem in planiranjem dopeljanega materiala na deponiji ter plačilom takse deponije gradbenih odpadkov in pridobitvijo evidenčnih listov, ki se pred primopredajo objekta dostavijo investitorju. Faktorji razsipa so upoštevani</t>
  </si>
  <si>
    <t>VI. ODVODNJAVANJE SKUPAJ:</t>
  </si>
  <si>
    <t>7.1</t>
  </si>
  <si>
    <t>7.2</t>
  </si>
  <si>
    <t>Fino planiranje zelenih površin z razbijanjem grud, frezanjem in pripravo tal za setev trave. Zatravitev humusiranih površin z avtohtonimi travnimi vrstami, vključno z dobavo semen, valjanjem posejane površine, zalivanjem in vsemi pomožnimi deli</t>
  </si>
  <si>
    <t>Pospravljanje in čiščenje gradbišča po končanih delih</t>
  </si>
  <si>
    <t>VII. ZAKLJUČNA IN OSTALA DELA SKUPAJ:</t>
  </si>
  <si>
    <t>Odstranitev panjev dreves s premerom debla 10 do 30 cm z odvozom na stalno deponijo na razdaljo do h = 15 km in plačilom deponijske takse</t>
  </si>
  <si>
    <t>Dobava, dovoz in izdelava nosilne obrabno-zaporne vezane plasti iz asfaltne mešanice AC 16 surf B 70/100 A4, v debelini 7 cm in z natančnostjo +/- 0,5 cm</t>
  </si>
  <si>
    <t>6.5</t>
  </si>
  <si>
    <t>Strojni in ročni izkop zemljine v terenu III. kategorije v normalnih pogojih dela, vključno z nakladanjem na kamion (95% strojno, 5% ročno)</t>
  </si>
  <si>
    <t>Strojni in ročni izkop zemljine v terenu IV. kategorije v normalnih pogojih dela, vključno z nakladanjem na kamion (95% strojno, 5% ročno)</t>
  </si>
  <si>
    <t>3.10</t>
  </si>
  <si>
    <t>Dobava in dovoz kvalitetnega zmrzlinsko odpornega kamnitega drobljenca 0-16 mm za fini planum na traso ceste v skladu s terminskim planom in naročilom asfalterjev</t>
  </si>
  <si>
    <t>Doplačilo za pripravo za asfaltno koritnico 50/10 cm v finem planumu v skladu z načrtom in navodili asfalterjev</t>
  </si>
  <si>
    <t>Izdelava bankin in berm v širini 75 cm in debelini 7-10 cm, kompletno z dobavo peščeno prodnatega materiala in utrjevanjem na predpisano trdnost Ev2 = 100 MPa, vključena zatravitev bankin!</t>
  </si>
  <si>
    <t>2.3</t>
  </si>
  <si>
    <t>5.4</t>
  </si>
  <si>
    <t>Doplačilo za izdelavo asfaltne koritnice v širini 50 cm in globini ob robniku 10 cm, vključno s predpripravo finega planuma</t>
  </si>
  <si>
    <t>Dobava, dovoz in polaganje dvignjenih cestnih robnikov b/h = 15/25 cm za asfaltno koritnico, kompletno s podložnim betonom C16/20, obbetoniranjem ter fugiranjem stikov s fino cementno malto z vseh strani</t>
  </si>
  <si>
    <t>Obzidava vtočnih jaškov in izdelava vtočnih in iztočnih glav prepustov - dobava in vgrajevanje kamna v betonu (70% lomljenec, 30% beton C20/25), stičenje vidnih fug s fino cementno malto</t>
  </si>
  <si>
    <t>7.3</t>
  </si>
  <si>
    <t>Dobava dovoz in montaža tipske pocinkane jeklene varnostne ograje (JVO) s stebrički na vsake 4 tekoče metre ograje, vključno z betonskimi temelji stebičkov, vse kompletno z oporno pločevino, pritrdilnim materialom in svetlobnimi odbojniki. Zaklujčnice so vkopane v tla.</t>
  </si>
  <si>
    <t>OBČINA ŠMARTNO PRI LITIJI</t>
  </si>
  <si>
    <t>Tomazinova ulica 2</t>
  </si>
  <si>
    <t>1275 Šmartno pri Litiji</t>
  </si>
  <si>
    <t>V. VOZIŠČNE KONSTRUKCIJE</t>
  </si>
  <si>
    <t>IV. GRADBENE KONSTRUKCIJE</t>
  </si>
  <si>
    <t>Postavitev prečnih profilov za cesto in oporno konstrukcijo, z oznako višin asfalta, nasipa, in globino izkopa, vključno z odstranitvijo po končanih delih</t>
  </si>
  <si>
    <t>Strojno rušenje obstoječih jaškov in prepustov z direktnim nakladanjem na kamion in odvozom na stalno uradno deponijo h = 30 km ter plačilom deponijske takse</t>
  </si>
  <si>
    <t>Odvoz izkopanega materiala in humusa na začasno deponijo v oddaljenosti do h = 1000 m od gradbišča, za ponovni zasip oziroma humusiranje ob končni ureditvi površin, faktorji razsipa so upoštevani</t>
  </si>
  <si>
    <t>3.11</t>
  </si>
  <si>
    <t>Zasipanje in utrjevanje pred zložbo in v zaledje zložbe s kvalitetnim izkopanim materialom z začasne deponije, utrjevanje v slojih po 30 cm, vključno s transportom, strojnim in ročnim planiranjem</t>
  </si>
  <si>
    <t>Dobava, dovoz in vgrajevanje dolomitnega lomljenca premera do 100 cm v kamnito zložbo (izdelava kamnite zložbe), vključeno stičenje fug s cementno malto 0-4 mm, vključena dobava in vgradnja prečnih izlivov fi50 mm</t>
  </si>
  <si>
    <t>Dobava, dovoz in vgrajevanje zmrzlinsko odpornega betona C20/25 v kamnito zložbo</t>
  </si>
  <si>
    <t>IV. GRADBENE KONSTRUKCIJE SKUPAJ:</t>
  </si>
  <si>
    <t>5.5</t>
  </si>
  <si>
    <t>5.6</t>
  </si>
  <si>
    <t>5.7</t>
  </si>
  <si>
    <t>5.8</t>
  </si>
  <si>
    <t>V. VOZIŠČNE KONSTRUKCIJE SKUPAJ:</t>
  </si>
  <si>
    <t>5.9</t>
  </si>
  <si>
    <t>5.10</t>
  </si>
  <si>
    <r>
      <t>Izdelava drenaže iz drenažnih cevi fi150 mm v fino zalikani betonski muldi 40x10 cm iz betona C16/20 z drenažnim zasutjem 16-32 mm, poraba do 0,5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/m' in drenažnim geotekstilom, vključno z dobavo in dovozom materiala ter vsemi pomožnimi deli</t>
    </r>
  </si>
  <si>
    <t>Izdelava vtočnega jaška (BC fi800 mm) s čelnim vtokom in vtočno glavo, betonskim pokrovom (12,5t) in peskolovom, z betonskim dnom, globina jaška do 2,0 m. Vključena dovoz in dobava vsega materiala ter vsi priklopi</t>
  </si>
  <si>
    <t>%</t>
  </si>
  <si>
    <t>Geotehnični nadzor med gradnjo</t>
  </si>
  <si>
    <t>ur</t>
  </si>
  <si>
    <t>Izdelava geodetskega posnetka po končanih delih s certifikatom pooblaščenega geodeta za izdelavo PID projekta</t>
  </si>
  <si>
    <t>Projektantski nadzor med gradnjo (1,5 % investicije)</t>
  </si>
  <si>
    <t>Izdelava projektne dokumentacije izvedenih del - PID (2,5 % investicije)</t>
  </si>
  <si>
    <t>7.4</t>
  </si>
  <si>
    <t>7.5</t>
  </si>
  <si>
    <t>7.6</t>
  </si>
  <si>
    <t>7.7</t>
  </si>
  <si>
    <t>7.8</t>
  </si>
  <si>
    <t>SANACIJA PLAZU NA CESTI</t>
  </si>
  <si>
    <t>LC 208311, CEROVICA - BUKOVICA</t>
  </si>
  <si>
    <t>Litija, december 2016</t>
  </si>
  <si>
    <t>Izdelava začasne dovozne poti širine 3 m in deponije gradbišča dimenzij 10 x 10 m z odrivom humusa na rob za kasnejše planiranje, dovoz gramoza debeline 30 cm, utrjevanje in kasnejše nakladanje na kamion ter odvoz na stalno deponijo, fino planiranje humusa in sejanje trave</t>
  </si>
  <si>
    <r>
      <t>Dobava, dovoz in vgrajevanje zmrzlinsko odpornega kamnitega lomljenca 0-50 cm v zaledje zložbe in peto ceste, utrjevanje v plasteh do 50 cm do deformacijskega modula E</t>
    </r>
    <r>
      <rPr>
        <vertAlign val="subscript"/>
        <sz val="10"/>
        <rFont val="Arial"/>
        <family val="2"/>
        <charset val="238"/>
      </rPr>
      <t>v2</t>
    </r>
    <r>
      <rPr>
        <sz val="10"/>
        <rFont val="Arial"/>
        <family val="2"/>
        <charset val="238"/>
      </rPr>
      <t xml:space="preserve"> = 90 MPa ter planiranje z natančnostjo +/- 5 cm</t>
    </r>
  </si>
  <si>
    <r>
      <t>Dobava, dovoz in vgrajevanje zmrzlinsko odpornega kamnitega drobljenca 0-32 mm v cestno konstrukcijo (tamponski nasip), v debelini 30 cm, utrjevanje v plasteh po 15 cm do deformacijskega modula E</t>
    </r>
    <r>
      <rPr>
        <vertAlign val="subscript"/>
        <sz val="10"/>
        <rFont val="Arial"/>
        <family val="2"/>
        <charset val="238"/>
      </rPr>
      <t>v2</t>
    </r>
    <r>
      <rPr>
        <sz val="10"/>
        <rFont val="Arial"/>
        <family val="2"/>
        <charset val="238"/>
      </rPr>
      <t xml:space="preserve"> = 90 MPa ter planiranje z natančnostjo +/- 1,0 cm</t>
    </r>
  </si>
  <si>
    <r>
      <t>Strojna - ročna izdelava finega planuma v debelini 10-15 cm, v pravilnih prečnih in vzdolžnih sklonih s komprimiranjem do deformacijskega modula E</t>
    </r>
    <r>
      <rPr>
        <vertAlign val="subscript"/>
        <sz val="10"/>
        <rFont val="Arial"/>
        <family val="2"/>
        <charset val="238"/>
      </rPr>
      <t>v2</t>
    </r>
    <r>
      <rPr>
        <sz val="10"/>
        <rFont val="Arial"/>
        <family val="2"/>
        <charset val="238"/>
      </rPr>
      <t xml:space="preserve"> = 100 MPa in natančnostjo +/- 1,0 cm</t>
    </r>
  </si>
  <si>
    <t>5.11</t>
  </si>
  <si>
    <t>Doplačilo za pripravo za asfaltno muldo 50/5 cm v finem planumu v skladu z načrtom in navodili asfalterjev</t>
  </si>
  <si>
    <t>5.12</t>
  </si>
  <si>
    <t>Doplačilo za izdelavo asfaltne mulde v širini 50 cm in globini 5 cm, vključno s predpripravo finega planuma</t>
  </si>
  <si>
    <t>Izdelava cevnih prepustov (PP/PVC DN400 mm) - dobava, dovoz in vgrajevanje cevi SN8 na betonsko podlago iz betona C16/20 in polno obbetoniranje (poraba 0,20 m3/m'), vključno s priklopi na vtočne jaške in iztočne glave</t>
  </si>
  <si>
    <t>Razna manjša nepredvidena dela, katera se izvedejo po predhodnem pismenem naročilu investitorja ali nadzora - ocena 5 % od vseh del (postavke I.-VII.)</t>
  </si>
  <si>
    <t>Vzpostavitev, ureditev in zavarovanje gradbišča - postavitev začasnih oznak, opozorilnih znakov in trakov, vključno z odstranitvijo po končanih delih - vse skladno s predpisi s področja varstva v cestnem prometu in varstva pri delu
ter
Delna in začasna popolna zapora ceste med izvajanjem gradbenih del (za obdobje do 30 dni) z zagotovitvijo ustreznega obvoza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</si>
</sst>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13" xfId="0" applyNumberFormat="1" applyFont="1" applyFill="1" applyBorder="1" applyAlignment="1">
      <alignment horizontal="right"/>
    </xf>
    <xf numFmtId="4" fontId="3" fillId="0" borderId="14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2" fillId="0" borderId="6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/>
    </xf>
    <xf numFmtId="4" fontId="7" fillId="0" borderId="0" xfId="0" applyNumberFormat="1" applyFont="1" applyAlignment="1">
      <alignment horizontal="right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2" fillId="0" borderId="0" xfId="0" applyFont="1" applyBorder="1" applyAlignment="1">
      <alignment vertical="center" wrapText="1"/>
    </xf>
    <xf numFmtId="0" fontId="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2" xfId="0" applyNumberFormat="1" applyFont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right"/>
    </xf>
    <xf numFmtId="9" fontId="2" fillId="0" borderId="0" xfId="0" applyNumberFormat="1" applyFont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 applyProtection="1">
      <alignment horizontal="left" vertical="top"/>
      <protection locked="0"/>
    </xf>
    <xf numFmtId="0" fontId="2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5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0" fontId="3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center" wrapText="1"/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top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3" fillId="0" borderId="13" xfId="0" applyNumberFormat="1" applyFont="1" applyBorder="1" applyAlignment="1" applyProtection="1">
      <alignment horizontal="right"/>
      <protection locked="0"/>
    </xf>
    <xf numFmtId="4" fontId="3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3" fillId="0" borderId="13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showZeros="0" tabSelected="1" view="pageBreakPreview" zoomScaleNormal="100" zoomScaleSheetLayoutView="100" zoomScalePageLayoutView="120" workbookViewId="0">
      <selection activeCell="E60" sqref="E60"/>
    </sheetView>
  </sheetViews>
  <sheetFormatPr defaultRowHeight="12.75" x14ac:dyDescent="0.2"/>
  <cols>
    <col min="1" max="1" width="4.7109375" style="5" customWidth="1"/>
    <col min="2" max="2" width="50.7109375" style="2" customWidth="1"/>
    <col min="3" max="3" width="5" style="7" customWidth="1"/>
    <col min="4" max="6" width="10.7109375" style="16" customWidth="1"/>
    <col min="7" max="16384" width="9.140625" style="1"/>
  </cols>
  <sheetData>
    <row r="1" spans="1:6" x14ac:dyDescent="0.2">
      <c r="A1" s="61"/>
      <c r="B1" s="62"/>
      <c r="C1" s="63"/>
      <c r="D1" s="64"/>
      <c r="E1" s="64"/>
      <c r="F1" s="64"/>
    </row>
    <row r="2" spans="1:6" x14ac:dyDescent="0.2">
      <c r="A2" s="61"/>
      <c r="B2" s="65" t="s">
        <v>16</v>
      </c>
      <c r="C2" s="63"/>
      <c r="D2" s="64"/>
      <c r="E2" s="64"/>
      <c r="F2" s="64"/>
    </row>
    <row r="3" spans="1:6" x14ac:dyDescent="0.2">
      <c r="A3" s="61"/>
      <c r="B3" s="66" t="s">
        <v>93</v>
      </c>
      <c r="C3" s="63"/>
      <c r="D3" s="64"/>
      <c r="E3" s="64"/>
      <c r="F3" s="64"/>
    </row>
    <row r="4" spans="1:6" x14ac:dyDescent="0.2">
      <c r="A4" s="61"/>
      <c r="B4" s="66" t="s">
        <v>94</v>
      </c>
      <c r="C4" s="63"/>
      <c r="D4" s="64"/>
      <c r="E4" s="64"/>
      <c r="F4" s="64"/>
    </row>
    <row r="5" spans="1:6" x14ac:dyDescent="0.2">
      <c r="A5" s="61"/>
      <c r="B5" s="67" t="s">
        <v>95</v>
      </c>
      <c r="C5" s="63"/>
      <c r="D5" s="64"/>
      <c r="E5" s="64"/>
      <c r="F5" s="64"/>
    </row>
    <row r="6" spans="1:6" x14ac:dyDescent="0.2">
      <c r="A6" s="61"/>
      <c r="B6" s="68"/>
      <c r="C6" s="63"/>
      <c r="D6" s="64"/>
      <c r="E6" s="64"/>
      <c r="F6" s="64"/>
    </row>
    <row r="7" spans="1:6" x14ac:dyDescent="0.2">
      <c r="A7" s="61"/>
      <c r="B7" s="68"/>
      <c r="C7" s="63"/>
      <c r="D7" s="64"/>
      <c r="E7" s="64"/>
      <c r="F7" s="64"/>
    </row>
    <row r="8" spans="1:6" x14ac:dyDescent="0.2">
      <c r="A8" s="61"/>
      <c r="B8" s="65" t="s">
        <v>17</v>
      </c>
      <c r="C8" s="63"/>
      <c r="D8" s="64"/>
      <c r="E8" s="64"/>
      <c r="F8" s="64"/>
    </row>
    <row r="9" spans="1:6" ht="12.75" customHeight="1" x14ac:dyDescent="0.2">
      <c r="A9" s="61"/>
      <c r="B9" s="69" t="s">
        <v>126</v>
      </c>
      <c r="C9" s="63"/>
      <c r="D9" s="64"/>
      <c r="E9" s="64"/>
      <c r="F9" s="64"/>
    </row>
    <row r="10" spans="1:6" ht="12.75" customHeight="1" x14ac:dyDescent="0.2">
      <c r="A10" s="61"/>
      <c r="B10" s="69" t="s">
        <v>127</v>
      </c>
      <c r="C10" s="63"/>
      <c r="D10" s="64"/>
      <c r="E10" s="64"/>
      <c r="F10" s="64"/>
    </row>
    <row r="11" spans="1:6" ht="12.75" customHeight="1" x14ac:dyDescent="0.2">
      <c r="A11" s="61"/>
      <c r="B11" s="67"/>
      <c r="C11" s="70"/>
      <c r="D11" s="64"/>
      <c r="E11" s="64"/>
      <c r="F11" s="64"/>
    </row>
    <row r="12" spans="1:6" ht="12.75" customHeight="1" x14ac:dyDescent="0.2">
      <c r="A12" s="61"/>
      <c r="B12" s="68"/>
      <c r="C12" s="70"/>
      <c r="D12" s="64"/>
      <c r="E12" s="64"/>
      <c r="F12" s="64"/>
    </row>
    <row r="13" spans="1:6" ht="12.75" customHeight="1" x14ac:dyDescent="0.2">
      <c r="A13" s="61"/>
      <c r="B13" s="68"/>
      <c r="C13" s="70"/>
      <c r="D13" s="64"/>
      <c r="E13" s="64"/>
      <c r="F13" s="64"/>
    </row>
    <row r="14" spans="1:6" ht="15.75" x14ac:dyDescent="0.2">
      <c r="A14" s="61"/>
      <c r="B14" s="89" t="s">
        <v>38</v>
      </c>
      <c r="C14" s="90"/>
      <c r="D14" s="90"/>
      <c r="E14" s="90"/>
      <c r="F14" s="91"/>
    </row>
    <row r="15" spans="1:6" x14ac:dyDescent="0.2">
      <c r="A15" s="61"/>
      <c r="B15" s="62"/>
      <c r="C15" s="63"/>
      <c r="D15" s="64"/>
      <c r="E15" s="64"/>
      <c r="F15" s="64"/>
    </row>
    <row r="16" spans="1:6" x14ac:dyDescent="0.2">
      <c r="A16" s="61"/>
      <c r="B16" s="62"/>
      <c r="C16" s="63"/>
      <c r="D16" s="64"/>
      <c r="E16" s="64"/>
      <c r="F16" s="64"/>
    </row>
    <row r="17" spans="1:6" x14ac:dyDescent="0.2">
      <c r="A17" s="61"/>
      <c r="B17" s="92" t="s">
        <v>20</v>
      </c>
      <c r="C17" s="93"/>
      <c r="D17" s="93"/>
      <c r="E17" s="93"/>
      <c r="F17" s="94"/>
    </row>
    <row r="18" spans="1:6" x14ac:dyDescent="0.2">
      <c r="B18" s="33"/>
      <c r="C18" s="8"/>
      <c r="D18" s="17"/>
      <c r="E18" s="17"/>
      <c r="F18" s="18"/>
    </row>
    <row r="19" spans="1:6" x14ac:dyDescent="0.2">
      <c r="B19" s="33" t="s">
        <v>24</v>
      </c>
      <c r="C19" s="8"/>
      <c r="D19" s="17"/>
      <c r="E19" s="17"/>
      <c r="F19" s="19">
        <f>F70</f>
        <v>0</v>
      </c>
    </row>
    <row r="20" spans="1:6" x14ac:dyDescent="0.2">
      <c r="B20" s="33"/>
      <c r="C20" s="8"/>
      <c r="D20" s="17"/>
      <c r="E20" s="17"/>
      <c r="F20" s="18"/>
    </row>
    <row r="21" spans="1:6" x14ac:dyDescent="0.2">
      <c r="B21" s="33" t="s">
        <v>31</v>
      </c>
      <c r="C21" s="8"/>
      <c r="D21" s="17"/>
      <c r="E21" s="17"/>
      <c r="F21" s="19">
        <f>F81</f>
        <v>0</v>
      </c>
    </row>
    <row r="22" spans="1:6" x14ac:dyDescent="0.2">
      <c r="B22" s="33"/>
      <c r="C22" s="8"/>
      <c r="D22" s="17"/>
      <c r="E22" s="17"/>
      <c r="F22" s="18"/>
    </row>
    <row r="23" spans="1:6" x14ac:dyDescent="0.2">
      <c r="B23" s="33" t="s">
        <v>32</v>
      </c>
      <c r="C23" s="8"/>
      <c r="D23" s="17"/>
      <c r="E23" s="17"/>
      <c r="F23" s="19">
        <f>F108</f>
        <v>0</v>
      </c>
    </row>
    <row r="24" spans="1:6" x14ac:dyDescent="0.2">
      <c r="B24" s="33"/>
      <c r="C24" s="8"/>
      <c r="D24" s="17"/>
      <c r="E24" s="17"/>
      <c r="F24" s="19"/>
    </row>
    <row r="25" spans="1:6" x14ac:dyDescent="0.2">
      <c r="B25" s="33" t="s">
        <v>97</v>
      </c>
      <c r="C25" s="8"/>
      <c r="D25" s="20"/>
      <c r="E25" s="20"/>
      <c r="F25" s="19">
        <f>F117</f>
        <v>0</v>
      </c>
    </row>
    <row r="26" spans="1:6" x14ac:dyDescent="0.2">
      <c r="B26" s="33"/>
      <c r="C26" s="8"/>
      <c r="D26" s="20"/>
      <c r="E26" s="20"/>
      <c r="F26" s="19"/>
    </row>
    <row r="27" spans="1:6" x14ac:dyDescent="0.2">
      <c r="B27" s="33" t="s">
        <v>96</v>
      </c>
      <c r="C27" s="8"/>
      <c r="D27" s="20"/>
      <c r="E27" s="20"/>
      <c r="F27" s="19">
        <f>F146</f>
        <v>0</v>
      </c>
    </row>
    <row r="28" spans="1:6" x14ac:dyDescent="0.2">
      <c r="B28" s="33"/>
      <c r="C28" s="8"/>
      <c r="D28" s="20"/>
      <c r="E28" s="20"/>
      <c r="F28" s="19"/>
    </row>
    <row r="29" spans="1:6" x14ac:dyDescent="0.2">
      <c r="B29" s="33" t="s">
        <v>55</v>
      </c>
      <c r="C29" s="8"/>
      <c r="D29" s="20"/>
      <c r="E29" s="20"/>
      <c r="F29" s="19">
        <f>F161</f>
        <v>0</v>
      </c>
    </row>
    <row r="30" spans="1:6" x14ac:dyDescent="0.2">
      <c r="B30" s="33"/>
      <c r="C30" s="8"/>
      <c r="D30" s="20"/>
      <c r="E30" s="20"/>
      <c r="F30" s="19"/>
    </row>
    <row r="31" spans="1:6" x14ac:dyDescent="0.2">
      <c r="B31" s="33" t="s">
        <v>56</v>
      </c>
      <c r="C31" s="8"/>
      <c r="D31" s="20"/>
      <c r="E31" s="20"/>
      <c r="F31" s="19">
        <f>F182</f>
        <v>0</v>
      </c>
    </row>
    <row r="32" spans="1:6" x14ac:dyDescent="0.2">
      <c r="B32" s="33"/>
      <c r="C32" s="8"/>
      <c r="D32" s="17"/>
      <c r="E32" s="17"/>
      <c r="F32" s="18"/>
    </row>
    <row r="33" spans="1:6" x14ac:dyDescent="0.2">
      <c r="A33" s="6"/>
      <c r="B33" s="34" t="s">
        <v>10</v>
      </c>
      <c r="C33" s="9"/>
      <c r="D33" s="21"/>
      <c r="E33" s="22" t="s">
        <v>9</v>
      </c>
      <c r="F33" s="22">
        <f>SUM(F19:F31)</f>
        <v>0</v>
      </c>
    </row>
    <row r="34" spans="1:6" x14ac:dyDescent="0.2">
      <c r="A34" s="6"/>
      <c r="B34" s="35"/>
      <c r="C34" s="10"/>
      <c r="D34" s="23"/>
      <c r="E34" s="24"/>
      <c r="F34" s="24"/>
    </row>
    <row r="35" spans="1:6" x14ac:dyDescent="0.2">
      <c r="A35" s="6"/>
      <c r="B35" s="35" t="s">
        <v>43</v>
      </c>
      <c r="C35" s="10"/>
      <c r="D35" s="23">
        <v>0.22</v>
      </c>
      <c r="E35" s="24" t="s">
        <v>9</v>
      </c>
      <c r="F35" s="24">
        <f>D35*F33</f>
        <v>0</v>
      </c>
    </row>
    <row r="36" spans="1:6" x14ac:dyDescent="0.2">
      <c r="A36" s="6"/>
      <c r="B36" s="35"/>
      <c r="C36" s="10"/>
      <c r="D36" s="23"/>
      <c r="E36" s="24"/>
      <c r="F36" s="24"/>
    </row>
    <row r="37" spans="1:6" x14ac:dyDescent="0.2">
      <c r="A37" s="6"/>
      <c r="B37" s="36" t="s">
        <v>11</v>
      </c>
      <c r="C37" s="11"/>
      <c r="D37" s="25"/>
      <c r="E37" s="26" t="s">
        <v>9</v>
      </c>
      <c r="F37" s="26">
        <f>SUM(F33:F35)</f>
        <v>0</v>
      </c>
    </row>
    <row r="38" spans="1:6" x14ac:dyDescent="0.2">
      <c r="A38" s="71"/>
      <c r="B38" s="72"/>
      <c r="C38" s="73"/>
      <c r="D38" s="74"/>
      <c r="E38" s="74"/>
      <c r="F38" s="74"/>
    </row>
    <row r="39" spans="1:6" x14ac:dyDescent="0.2">
      <c r="A39" s="71"/>
      <c r="B39" s="95" t="s">
        <v>40</v>
      </c>
      <c r="C39" s="95"/>
      <c r="D39" s="95"/>
      <c r="E39" s="95"/>
      <c r="F39" s="95"/>
    </row>
    <row r="40" spans="1:6" ht="25.5" x14ac:dyDescent="0.2">
      <c r="A40" s="71"/>
      <c r="B40" s="72" t="s">
        <v>41</v>
      </c>
      <c r="C40" s="73"/>
      <c r="D40" s="74"/>
      <c r="E40" s="74"/>
      <c r="F40" s="74"/>
    </row>
    <row r="41" spans="1:6" x14ac:dyDescent="0.2">
      <c r="A41" s="71"/>
      <c r="B41" s="72"/>
      <c r="C41" s="73"/>
      <c r="D41" s="74"/>
      <c r="E41" s="74"/>
      <c r="F41" s="74"/>
    </row>
    <row r="42" spans="1:6" ht="25.5" x14ac:dyDescent="0.2">
      <c r="A42" s="71"/>
      <c r="B42" s="72" t="s">
        <v>44</v>
      </c>
      <c r="C42" s="73"/>
      <c r="D42" s="74"/>
      <c r="E42" s="74"/>
      <c r="F42" s="74"/>
    </row>
    <row r="43" spans="1:6" x14ac:dyDescent="0.2">
      <c r="A43" s="71"/>
      <c r="B43" s="72"/>
      <c r="C43" s="73"/>
      <c r="D43" s="74"/>
      <c r="E43" s="74"/>
      <c r="F43" s="74"/>
    </row>
    <row r="44" spans="1:6" x14ac:dyDescent="0.2">
      <c r="A44" s="61"/>
      <c r="B44" s="75"/>
      <c r="C44" s="76"/>
      <c r="D44" s="77"/>
      <c r="E44" s="77"/>
      <c r="F44" s="64"/>
    </row>
    <row r="45" spans="1:6" x14ac:dyDescent="0.2">
      <c r="A45" s="61"/>
      <c r="B45" s="78"/>
      <c r="C45" s="63"/>
      <c r="D45" s="64"/>
      <c r="E45" s="64"/>
      <c r="F45" s="64"/>
    </row>
    <row r="46" spans="1:6" x14ac:dyDescent="0.2">
      <c r="A46" s="61"/>
      <c r="B46" s="78"/>
      <c r="C46" s="63"/>
      <c r="D46" s="64"/>
      <c r="E46" s="64"/>
      <c r="F46" s="64"/>
    </row>
    <row r="47" spans="1:6" x14ac:dyDescent="0.2">
      <c r="A47" s="61"/>
      <c r="B47" s="62" t="s">
        <v>128</v>
      </c>
      <c r="C47" s="63"/>
      <c r="D47" s="64"/>
      <c r="E47" s="64"/>
      <c r="F47" s="64"/>
    </row>
    <row r="48" spans="1:6" x14ac:dyDescent="0.2">
      <c r="A48" s="61"/>
      <c r="B48" s="62"/>
      <c r="C48" s="63"/>
      <c r="D48" s="64"/>
      <c r="E48" s="64"/>
      <c r="F48" s="64"/>
    </row>
    <row r="49" spans="1:6" x14ac:dyDescent="0.2">
      <c r="A49" s="61"/>
      <c r="B49" s="62"/>
      <c r="C49" s="63"/>
      <c r="D49" s="64"/>
      <c r="E49" s="64"/>
      <c r="F49" s="64"/>
    </row>
    <row r="50" spans="1:6" x14ac:dyDescent="0.2">
      <c r="A50" s="61"/>
      <c r="B50" s="62"/>
      <c r="C50" s="63"/>
      <c r="D50" s="64"/>
      <c r="E50" s="64"/>
      <c r="F50" s="64"/>
    </row>
    <row r="51" spans="1:6" x14ac:dyDescent="0.2">
      <c r="A51" s="61"/>
      <c r="B51" s="62" t="s">
        <v>37</v>
      </c>
      <c r="C51" s="63"/>
      <c r="D51" s="79" t="s">
        <v>35</v>
      </c>
      <c r="E51" s="64"/>
      <c r="F51" s="64"/>
    </row>
    <row r="52" spans="1:6" x14ac:dyDescent="0.2">
      <c r="A52" s="61"/>
      <c r="B52" s="62" t="s">
        <v>23</v>
      </c>
      <c r="C52" s="63"/>
      <c r="D52" s="79" t="s">
        <v>36</v>
      </c>
      <c r="E52" s="64"/>
      <c r="F52" s="64"/>
    </row>
    <row r="53" spans="1:6" x14ac:dyDescent="0.2">
      <c r="A53" s="61"/>
      <c r="B53" s="62"/>
      <c r="C53" s="63"/>
      <c r="D53" s="79"/>
      <c r="E53" s="64"/>
      <c r="F53" s="64"/>
    </row>
    <row r="54" spans="1:6" x14ac:dyDescent="0.2">
      <c r="A54" s="61"/>
      <c r="B54" s="62"/>
      <c r="C54" s="63"/>
      <c r="D54" s="79"/>
      <c r="E54" s="64"/>
      <c r="F54" s="64"/>
    </row>
    <row r="55" spans="1:6" x14ac:dyDescent="0.2">
      <c r="A55" s="80"/>
      <c r="B55" s="81"/>
      <c r="C55" s="82"/>
      <c r="D55" s="77"/>
      <c r="E55" s="77"/>
      <c r="F55" s="77"/>
    </row>
    <row r="56" spans="1:6" x14ac:dyDescent="0.2">
      <c r="A56" s="40" t="s">
        <v>45</v>
      </c>
      <c r="B56" s="41" t="s">
        <v>46</v>
      </c>
      <c r="C56" s="42" t="s">
        <v>47</v>
      </c>
      <c r="D56" s="43" t="s">
        <v>48</v>
      </c>
      <c r="E56" s="44" t="s">
        <v>49</v>
      </c>
      <c r="F56" s="44" t="s">
        <v>50</v>
      </c>
    </row>
    <row r="57" spans="1:6" x14ac:dyDescent="0.2">
      <c r="B57" s="45"/>
    </row>
    <row r="58" spans="1:6" x14ac:dyDescent="0.2">
      <c r="B58" s="46" t="s">
        <v>24</v>
      </c>
      <c r="C58" s="8"/>
      <c r="D58" s="20"/>
      <c r="E58" s="20"/>
      <c r="F58" s="20"/>
    </row>
    <row r="59" spans="1:6" x14ac:dyDescent="0.2">
      <c r="B59" s="47"/>
      <c r="C59" s="8"/>
      <c r="D59" s="20"/>
      <c r="E59" s="20"/>
      <c r="F59" s="20"/>
    </row>
    <row r="60" spans="1:6" ht="102" x14ac:dyDescent="0.2">
      <c r="A60" s="5" t="s">
        <v>1</v>
      </c>
      <c r="B60" s="47" t="s">
        <v>139</v>
      </c>
      <c r="C60" s="8" t="s">
        <v>25</v>
      </c>
      <c r="D60" s="20">
        <v>1</v>
      </c>
      <c r="E60" s="77"/>
      <c r="F60" s="16">
        <f t="shared" ref="F60:F62" si="0">D60*E60</f>
        <v>0</v>
      </c>
    </row>
    <row r="61" spans="1:6" x14ac:dyDescent="0.2">
      <c r="B61" s="47"/>
      <c r="C61" s="8"/>
      <c r="D61" s="20"/>
      <c r="E61" s="77"/>
      <c r="F61" s="16">
        <f t="shared" si="0"/>
        <v>0</v>
      </c>
    </row>
    <row r="62" spans="1:6" ht="38.25" x14ac:dyDescent="0.2">
      <c r="A62" s="5" t="s">
        <v>57</v>
      </c>
      <c r="B62" s="47" t="s">
        <v>98</v>
      </c>
      <c r="C62" s="8" t="s">
        <v>25</v>
      </c>
      <c r="D62" s="20">
        <v>1</v>
      </c>
      <c r="E62" s="77"/>
      <c r="F62" s="16">
        <f t="shared" si="0"/>
        <v>0</v>
      </c>
    </row>
    <row r="63" spans="1:6" x14ac:dyDescent="0.2">
      <c r="B63" s="47"/>
      <c r="C63" s="8"/>
      <c r="D63" s="20"/>
      <c r="E63" s="77"/>
    </row>
    <row r="64" spans="1:6" ht="25.5" x14ac:dyDescent="0.2">
      <c r="A64" s="5" t="s">
        <v>58</v>
      </c>
      <c r="B64" s="3" t="s">
        <v>60</v>
      </c>
      <c r="C64" s="8" t="s">
        <v>61</v>
      </c>
      <c r="D64" s="20">
        <v>2</v>
      </c>
      <c r="E64" s="77"/>
      <c r="F64" s="16">
        <f t="shared" ref="F64:F68" si="1">D64*E64</f>
        <v>0</v>
      </c>
    </row>
    <row r="65" spans="1:6" x14ac:dyDescent="0.2">
      <c r="B65" s="3"/>
      <c r="C65" s="8"/>
      <c r="D65" s="20"/>
      <c r="E65" s="77"/>
      <c r="F65" s="16">
        <f t="shared" si="1"/>
        <v>0</v>
      </c>
    </row>
    <row r="66" spans="1:6" ht="38.25" x14ac:dyDescent="0.2">
      <c r="A66" s="5" t="s">
        <v>59</v>
      </c>
      <c r="B66" s="3" t="s">
        <v>77</v>
      </c>
      <c r="C66" s="8" t="s">
        <v>61</v>
      </c>
      <c r="D66" s="20">
        <v>2</v>
      </c>
      <c r="E66" s="77"/>
      <c r="F66" s="16">
        <f t="shared" si="1"/>
        <v>0</v>
      </c>
    </row>
    <row r="67" spans="1:6" x14ac:dyDescent="0.2">
      <c r="B67" s="3"/>
      <c r="C67" s="8"/>
      <c r="D67" s="20"/>
      <c r="E67" s="77"/>
      <c r="F67" s="16">
        <f t="shared" si="1"/>
        <v>0</v>
      </c>
    </row>
    <row r="68" spans="1:6" ht="63.75" x14ac:dyDescent="0.2">
      <c r="A68" s="5" t="s">
        <v>62</v>
      </c>
      <c r="B68" s="3" t="s">
        <v>129</v>
      </c>
      <c r="C68" s="8" t="s">
        <v>25</v>
      </c>
      <c r="D68" s="20">
        <v>1</v>
      </c>
      <c r="E68" s="77"/>
      <c r="F68" s="16">
        <f t="shared" si="1"/>
        <v>0</v>
      </c>
    </row>
    <row r="69" spans="1:6" x14ac:dyDescent="0.2">
      <c r="B69" s="47"/>
      <c r="C69" s="8"/>
      <c r="D69" s="20"/>
      <c r="E69" s="77"/>
      <c r="F69" s="20"/>
    </row>
    <row r="70" spans="1:6" x14ac:dyDescent="0.2">
      <c r="B70" s="48" t="s">
        <v>26</v>
      </c>
      <c r="C70" s="12"/>
      <c r="D70" s="27"/>
      <c r="E70" s="83"/>
      <c r="F70" s="28">
        <f>SUM(F60:F68)</f>
        <v>0</v>
      </c>
    </row>
    <row r="71" spans="1:6" x14ac:dyDescent="0.2">
      <c r="B71" s="47"/>
      <c r="C71" s="8"/>
      <c r="D71" s="20"/>
      <c r="E71" s="77"/>
      <c r="F71" s="20"/>
    </row>
    <row r="72" spans="1:6" x14ac:dyDescent="0.2">
      <c r="B72" s="47"/>
      <c r="C72" s="8"/>
      <c r="D72" s="20"/>
      <c r="E72" s="77"/>
      <c r="F72" s="20"/>
    </row>
    <row r="73" spans="1:6" x14ac:dyDescent="0.2">
      <c r="B73" s="49" t="s">
        <v>31</v>
      </c>
      <c r="C73" s="8"/>
      <c r="D73" s="20"/>
      <c r="E73" s="77"/>
      <c r="F73" s="20"/>
    </row>
    <row r="74" spans="1:6" x14ac:dyDescent="0.2">
      <c r="B74" s="47"/>
      <c r="C74" s="8"/>
      <c r="D74" s="20"/>
      <c r="E74" s="77"/>
      <c r="F74" s="20"/>
    </row>
    <row r="75" spans="1:6" ht="25.5" x14ac:dyDescent="0.2">
      <c r="A75" s="5" t="s">
        <v>2</v>
      </c>
      <c r="B75" s="47" t="s">
        <v>52</v>
      </c>
      <c r="C75" s="8" t="s">
        <v>12</v>
      </c>
      <c r="D75" s="20">
        <v>7</v>
      </c>
      <c r="E75" s="77"/>
      <c r="F75" s="20">
        <f>D75*E75</f>
        <v>0</v>
      </c>
    </row>
    <row r="76" spans="1:6" x14ac:dyDescent="0.2">
      <c r="B76" s="47"/>
      <c r="C76" s="8"/>
      <c r="D76" s="20"/>
      <c r="E76" s="77"/>
      <c r="F76" s="20">
        <f t="shared" ref="F76:F80" si="2">D76*E76</f>
        <v>0</v>
      </c>
    </row>
    <row r="77" spans="1:6" ht="38.25" x14ac:dyDescent="0.2">
      <c r="A77" s="5" t="s">
        <v>4</v>
      </c>
      <c r="B77" s="47" t="s">
        <v>51</v>
      </c>
      <c r="C77" s="8" t="s">
        <v>0</v>
      </c>
      <c r="D77" s="20">
        <v>228</v>
      </c>
      <c r="E77" s="77"/>
      <c r="F77" s="20">
        <f t="shared" si="2"/>
        <v>0</v>
      </c>
    </row>
    <row r="78" spans="1:6" x14ac:dyDescent="0.2">
      <c r="B78" s="47"/>
      <c r="C78" s="8"/>
      <c r="D78" s="20"/>
      <c r="E78" s="77"/>
      <c r="F78" s="20">
        <f t="shared" si="2"/>
        <v>0</v>
      </c>
    </row>
    <row r="79" spans="1:6" ht="38.25" x14ac:dyDescent="0.2">
      <c r="A79" s="5" t="s">
        <v>86</v>
      </c>
      <c r="B79" s="47" t="s">
        <v>99</v>
      </c>
      <c r="C79" s="8" t="s">
        <v>3</v>
      </c>
      <c r="D79" s="20">
        <v>1</v>
      </c>
      <c r="E79" s="77"/>
      <c r="F79" s="20">
        <f t="shared" si="2"/>
        <v>0</v>
      </c>
    </row>
    <row r="80" spans="1:6" x14ac:dyDescent="0.2">
      <c r="B80" s="47"/>
      <c r="C80" s="8"/>
      <c r="D80" s="20"/>
      <c r="E80" s="77"/>
      <c r="F80" s="20">
        <f t="shared" si="2"/>
        <v>0</v>
      </c>
    </row>
    <row r="81" spans="1:6" x14ac:dyDescent="0.2">
      <c r="B81" s="48" t="s">
        <v>33</v>
      </c>
      <c r="C81" s="12"/>
      <c r="D81" s="27"/>
      <c r="E81" s="83"/>
      <c r="F81" s="28">
        <f>SUM(F75:F79)</f>
        <v>0</v>
      </c>
    </row>
    <row r="82" spans="1:6" x14ac:dyDescent="0.2">
      <c r="B82" s="37"/>
      <c r="C82" s="10"/>
      <c r="D82" s="23"/>
      <c r="E82" s="84"/>
      <c r="F82" s="23"/>
    </row>
    <row r="83" spans="1:6" x14ac:dyDescent="0.2">
      <c r="B83" s="47"/>
      <c r="C83" s="8"/>
      <c r="D83" s="20"/>
      <c r="E83" s="77"/>
      <c r="F83" s="20"/>
    </row>
    <row r="84" spans="1:6" x14ac:dyDescent="0.2">
      <c r="B84" s="49" t="s">
        <v>32</v>
      </c>
      <c r="E84" s="64"/>
    </row>
    <row r="85" spans="1:6" x14ac:dyDescent="0.2">
      <c r="B85" s="45"/>
      <c r="E85" s="64"/>
    </row>
    <row r="86" spans="1:6" ht="25.5" x14ac:dyDescent="0.2">
      <c r="A86" s="5" t="s">
        <v>5</v>
      </c>
      <c r="B86" s="45" t="s">
        <v>42</v>
      </c>
      <c r="C86" s="7" t="s">
        <v>3</v>
      </c>
      <c r="D86" s="16">
        <v>48</v>
      </c>
      <c r="E86" s="64"/>
      <c r="F86" s="16">
        <f t="shared" ref="F86:F106" si="3">D86*E86</f>
        <v>0</v>
      </c>
    </row>
    <row r="87" spans="1:6" x14ac:dyDescent="0.2">
      <c r="B87" s="45"/>
      <c r="E87" s="64"/>
      <c r="F87" s="16">
        <f t="shared" si="3"/>
        <v>0</v>
      </c>
    </row>
    <row r="88" spans="1:6" ht="38.25" x14ac:dyDescent="0.2">
      <c r="A88" s="5" t="s">
        <v>6</v>
      </c>
      <c r="B88" s="45" t="s">
        <v>80</v>
      </c>
      <c r="C88" s="7" t="s">
        <v>3</v>
      </c>
      <c r="D88" s="16">
        <v>366</v>
      </c>
      <c r="E88" s="64"/>
      <c r="F88" s="16">
        <f t="shared" si="3"/>
        <v>0</v>
      </c>
    </row>
    <row r="89" spans="1:6" x14ac:dyDescent="0.2">
      <c r="B89" s="45"/>
      <c r="E89" s="64"/>
      <c r="F89" s="16">
        <f t="shared" si="3"/>
        <v>0</v>
      </c>
    </row>
    <row r="90" spans="1:6" ht="38.25" x14ac:dyDescent="0.2">
      <c r="A90" s="5" t="s">
        <v>13</v>
      </c>
      <c r="B90" s="45" t="s">
        <v>81</v>
      </c>
      <c r="C90" s="7" t="s">
        <v>3</v>
      </c>
      <c r="D90" s="16">
        <v>113</v>
      </c>
      <c r="E90" s="64"/>
      <c r="F90" s="16">
        <f t="shared" si="3"/>
        <v>0</v>
      </c>
    </row>
    <row r="91" spans="1:6" x14ac:dyDescent="0.2">
      <c r="B91" s="45"/>
      <c r="E91" s="64"/>
      <c r="F91" s="16">
        <f t="shared" si="3"/>
        <v>0</v>
      </c>
    </row>
    <row r="92" spans="1:6" ht="38.25" x14ac:dyDescent="0.2">
      <c r="A92" s="5" t="s">
        <v>14</v>
      </c>
      <c r="B92" s="2" t="s">
        <v>63</v>
      </c>
      <c r="C92" s="7" t="s">
        <v>3</v>
      </c>
      <c r="D92" s="16">
        <v>85</v>
      </c>
      <c r="E92" s="64"/>
      <c r="F92" s="16">
        <f t="shared" si="3"/>
        <v>0</v>
      </c>
    </row>
    <row r="93" spans="1:6" x14ac:dyDescent="0.2">
      <c r="E93" s="64"/>
      <c r="F93" s="16">
        <f t="shared" si="3"/>
        <v>0</v>
      </c>
    </row>
    <row r="94" spans="1:6" ht="25.5" x14ac:dyDescent="0.2">
      <c r="A94" s="5" t="s">
        <v>15</v>
      </c>
      <c r="B94" s="2" t="s">
        <v>64</v>
      </c>
      <c r="C94" s="7" t="s">
        <v>3</v>
      </c>
      <c r="D94" s="16">
        <v>8.5</v>
      </c>
      <c r="E94" s="64"/>
      <c r="F94" s="16">
        <f t="shared" si="3"/>
        <v>0</v>
      </c>
    </row>
    <row r="95" spans="1:6" x14ac:dyDescent="0.2">
      <c r="B95" s="45"/>
      <c r="E95" s="64"/>
      <c r="F95" s="16">
        <f t="shared" si="3"/>
        <v>0</v>
      </c>
    </row>
    <row r="96" spans="1:6" ht="38.25" x14ac:dyDescent="0.2">
      <c r="A96" s="5" t="s">
        <v>18</v>
      </c>
      <c r="B96" s="2" t="s">
        <v>69</v>
      </c>
      <c r="C96" s="7" t="s">
        <v>3</v>
      </c>
      <c r="D96" s="16">
        <v>8</v>
      </c>
      <c r="E96" s="64"/>
      <c r="F96" s="16">
        <f t="shared" si="3"/>
        <v>0</v>
      </c>
    </row>
    <row r="97" spans="1:6" x14ac:dyDescent="0.2">
      <c r="B97" s="45"/>
      <c r="E97" s="64"/>
      <c r="F97" s="16">
        <f t="shared" si="3"/>
        <v>0</v>
      </c>
    </row>
    <row r="98" spans="1:6" ht="51" x14ac:dyDescent="0.2">
      <c r="A98" s="5" t="s">
        <v>19</v>
      </c>
      <c r="B98" s="45" t="s">
        <v>100</v>
      </c>
      <c r="C98" s="7" t="s">
        <v>3</v>
      </c>
      <c r="D98" s="16">
        <f>1.15*D86+1.3*100</f>
        <v>185.2</v>
      </c>
      <c r="E98" s="64"/>
      <c r="F98" s="16">
        <f t="shared" si="3"/>
        <v>0</v>
      </c>
    </row>
    <row r="99" spans="1:6" x14ac:dyDescent="0.2">
      <c r="B99" s="45"/>
      <c r="D99" s="39"/>
      <c r="E99" s="64"/>
      <c r="F99" s="16">
        <f t="shared" si="3"/>
        <v>0</v>
      </c>
    </row>
    <row r="100" spans="1:6" ht="89.25" x14ac:dyDescent="0.2">
      <c r="A100" s="5" t="s">
        <v>65</v>
      </c>
      <c r="B100" s="45" t="s">
        <v>70</v>
      </c>
      <c r="C100" s="7" t="s">
        <v>3</v>
      </c>
      <c r="D100" s="16">
        <f>1.25*D88+1.3*(D90-100+D96)+1.4*D92</f>
        <v>603.79999999999995</v>
      </c>
      <c r="E100" s="64"/>
      <c r="F100" s="16">
        <f t="shared" si="3"/>
        <v>0</v>
      </c>
    </row>
    <row r="101" spans="1:6" x14ac:dyDescent="0.2">
      <c r="B101" s="45"/>
      <c r="E101" s="64"/>
      <c r="F101" s="16">
        <f t="shared" si="3"/>
        <v>0</v>
      </c>
    </row>
    <row r="102" spans="1:6" ht="25.5" x14ac:dyDescent="0.2">
      <c r="A102" s="5" t="s">
        <v>66</v>
      </c>
      <c r="B102" s="45" t="s">
        <v>53</v>
      </c>
      <c r="C102" s="7" t="s">
        <v>0</v>
      </c>
      <c r="D102" s="16">
        <v>455</v>
      </c>
      <c r="E102" s="64"/>
      <c r="F102" s="16">
        <f t="shared" si="3"/>
        <v>0</v>
      </c>
    </row>
    <row r="103" spans="1:6" x14ac:dyDescent="0.2">
      <c r="B103" s="45"/>
      <c r="E103" s="64"/>
      <c r="F103" s="16">
        <f t="shared" si="3"/>
        <v>0</v>
      </c>
    </row>
    <row r="104" spans="1:6" ht="51" x14ac:dyDescent="0.2">
      <c r="A104" s="5" t="s">
        <v>82</v>
      </c>
      <c r="B104" s="45" t="s">
        <v>102</v>
      </c>
      <c r="C104" s="7" t="s">
        <v>3</v>
      </c>
      <c r="D104" s="16">
        <v>100</v>
      </c>
      <c r="E104" s="64"/>
      <c r="F104" s="16">
        <f t="shared" si="3"/>
        <v>0</v>
      </c>
    </row>
    <row r="105" spans="1:6" x14ac:dyDescent="0.2">
      <c r="B105" s="45"/>
      <c r="E105" s="64"/>
      <c r="F105" s="16">
        <f t="shared" si="3"/>
        <v>0</v>
      </c>
    </row>
    <row r="106" spans="1:6" ht="38.25" x14ac:dyDescent="0.2">
      <c r="A106" s="5" t="s">
        <v>101</v>
      </c>
      <c r="B106" s="45" t="s">
        <v>39</v>
      </c>
      <c r="C106" s="7" t="s">
        <v>3</v>
      </c>
      <c r="D106" s="16">
        <f>D86</f>
        <v>48</v>
      </c>
      <c r="E106" s="64"/>
      <c r="F106" s="16">
        <f t="shared" si="3"/>
        <v>0</v>
      </c>
    </row>
    <row r="107" spans="1:6" x14ac:dyDescent="0.2">
      <c r="B107" s="45"/>
      <c r="E107" s="64"/>
    </row>
    <row r="108" spans="1:6" x14ac:dyDescent="0.2">
      <c r="B108" s="48" t="s">
        <v>34</v>
      </c>
      <c r="C108" s="12"/>
      <c r="D108" s="27"/>
      <c r="E108" s="83"/>
      <c r="F108" s="28">
        <f>SUM(F86:F106)</f>
        <v>0</v>
      </c>
    </row>
    <row r="109" spans="1:6" x14ac:dyDescent="0.2">
      <c r="B109" s="37"/>
      <c r="C109" s="10"/>
      <c r="D109" s="23"/>
      <c r="E109" s="84"/>
      <c r="F109" s="23"/>
    </row>
    <row r="110" spans="1:6" x14ac:dyDescent="0.2">
      <c r="B110" s="37"/>
      <c r="C110" s="10"/>
      <c r="D110" s="23"/>
      <c r="E110" s="84"/>
      <c r="F110" s="23"/>
    </row>
    <row r="111" spans="1:6" x14ac:dyDescent="0.2">
      <c r="B111" s="54" t="s">
        <v>97</v>
      </c>
      <c r="C111" s="8"/>
      <c r="D111" s="20"/>
      <c r="E111" s="77"/>
      <c r="F111" s="20"/>
    </row>
    <row r="112" spans="1:6" x14ac:dyDescent="0.2">
      <c r="B112" s="3"/>
      <c r="C112" s="8"/>
      <c r="D112" s="20"/>
      <c r="E112" s="77"/>
      <c r="F112" s="20"/>
    </row>
    <row r="113" spans="1:6" ht="51" x14ac:dyDescent="0.2">
      <c r="A113" s="5" t="s">
        <v>7</v>
      </c>
      <c r="B113" s="55" t="s">
        <v>103</v>
      </c>
      <c r="C113" s="7" t="s">
        <v>3</v>
      </c>
      <c r="D113" s="16">
        <v>135</v>
      </c>
      <c r="E113" s="64"/>
      <c r="F113" s="31">
        <f t="shared" ref="F113:F116" si="4">D113*E113</f>
        <v>0</v>
      </c>
    </row>
    <row r="114" spans="1:6" x14ac:dyDescent="0.2">
      <c r="B114" s="55"/>
      <c r="E114" s="64"/>
      <c r="F114" s="31">
        <f t="shared" si="4"/>
        <v>0</v>
      </c>
    </row>
    <row r="115" spans="1:6" ht="25.5" x14ac:dyDescent="0.2">
      <c r="A115" s="5" t="s">
        <v>8</v>
      </c>
      <c r="B115" s="55" t="s">
        <v>104</v>
      </c>
      <c r="C115" s="7" t="s">
        <v>3</v>
      </c>
      <c r="D115" s="16">
        <v>40.5</v>
      </c>
      <c r="E115" s="64"/>
      <c r="F115" s="31">
        <f t="shared" si="4"/>
        <v>0</v>
      </c>
    </row>
    <row r="116" spans="1:6" x14ac:dyDescent="0.2">
      <c r="B116" s="55"/>
      <c r="E116" s="64"/>
      <c r="F116" s="31">
        <f t="shared" si="4"/>
        <v>0</v>
      </c>
    </row>
    <row r="117" spans="1:6" x14ac:dyDescent="0.2">
      <c r="B117" s="56" t="s">
        <v>105</v>
      </c>
      <c r="C117" s="12"/>
      <c r="D117" s="27"/>
      <c r="E117" s="83"/>
      <c r="F117" s="28">
        <f>SUM(F113:F115)</f>
        <v>0</v>
      </c>
    </row>
    <row r="118" spans="1:6" x14ac:dyDescent="0.2">
      <c r="B118" s="37"/>
      <c r="C118" s="10"/>
      <c r="D118" s="23"/>
      <c r="E118" s="84"/>
      <c r="F118" s="23"/>
    </row>
    <row r="119" spans="1:6" x14ac:dyDescent="0.2">
      <c r="B119" s="45"/>
      <c r="E119" s="64"/>
    </row>
    <row r="120" spans="1:6" x14ac:dyDescent="0.2">
      <c r="B120" s="49" t="s">
        <v>96</v>
      </c>
      <c r="E120" s="64"/>
    </row>
    <row r="121" spans="1:6" x14ac:dyDescent="0.2">
      <c r="B121" s="45"/>
      <c r="E121" s="64"/>
    </row>
    <row r="122" spans="1:6" ht="51" x14ac:dyDescent="0.2">
      <c r="A122" s="5" t="s">
        <v>21</v>
      </c>
      <c r="B122" s="2" t="s">
        <v>89</v>
      </c>
      <c r="C122" s="7" t="s">
        <v>12</v>
      </c>
      <c r="D122" s="16">
        <v>36</v>
      </c>
      <c r="E122" s="64"/>
      <c r="F122" s="16">
        <f t="shared" ref="F122" si="5">D122*E122</f>
        <v>0</v>
      </c>
    </row>
    <row r="123" spans="1:6" x14ac:dyDescent="0.2">
      <c r="B123" s="45"/>
      <c r="E123" s="64"/>
    </row>
    <row r="124" spans="1:6" ht="66.75" x14ac:dyDescent="0.2">
      <c r="A124" s="5" t="s">
        <v>22</v>
      </c>
      <c r="B124" s="45" t="s">
        <v>130</v>
      </c>
      <c r="C124" s="7" t="s">
        <v>3</v>
      </c>
      <c r="D124" s="16">
        <v>105</v>
      </c>
      <c r="E124" s="64"/>
      <c r="F124" s="16">
        <f t="shared" ref="F124" si="6">D124*E124</f>
        <v>0</v>
      </c>
    </row>
    <row r="125" spans="1:6" x14ac:dyDescent="0.2">
      <c r="B125" s="45"/>
      <c r="E125" s="64"/>
    </row>
    <row r="126" spans="1:6" ht="66.75" x14ac:dyDescent="0.2">
      <c r="A126" s="5" t="s">
        <v>67</v>
      </c>
      <c r="B126" s="45" t="s">
        <v>131</v>
      </c>
      <c r="C126" s="7" t="s">
        <v>3</v>
      </c>
      <c r="D126" s="16">
        <v>90</v>
      </c>
      <c r="E126" s="64"/>
      <c r="F126" s="16">
        <f t="shared" ref="F126:F145" si="7">D126*E126</f>
        <v>0</v>
      </c>
    </row>
    <row r="127" spans="1:6" x14ac:dyDescent="0.2">
      <c r="B127" s="45"/>
      <c r="E127" s="64"/>
      <c r="F127" s="16">
        <f t="shared" si="7"/>
        <v>0</v>
      </c>
    </row>
    <row r="128" spans="1:6" ht="51" x14ac:dyDescent="0.2">
      <c r="A128" s="5" t="s">
        <v>87</v>
      </c>
      <c r="B128" s="45" t="s">
        <v>83</v>
      </c>
      <c r="C128" s="7" t="s">
        <v>3</v>
      </c>
      <c r="D128" s="16">
        <v>46</v>
      </c>
      <c r="E128" s="64"/>
      <c r="F128" s="16">
        <f t="shared" si="7"/>
        <v>0</v>
      </c>
    </row>
    <row r="129" spans="1:6" x14ac:dyDescent="0.2">
      <c r="B129" s="45"/>
      <c r="E129" s="64"/>
      <c r="F129" s="16">
        <f t="shared" si="7"/>
        <v>0</v>
      </c>
    </row>
    <row r="130" spans="1:6" ht="54" x14ac:dyDescent="0.2">
      <c r="A130" s="5" t="s">
        <v>106</v>
      </c>
      <c r="B130" s="45" t="s">
        <v>132</v>
      </c>
      <c r="C130" s="7" t="s">
        <v>0</v>
      </c>
      <c r="D130" s="16">
        <v>310</v>
      </c>
      <c r="E130" s="64"/>
      <c r="F130" s="16">
        <f t="shared" si="7"/>
        <v>0</v>
      </c>
    </row>
    <row r="131" spans="1:6" x14ac:dyDescent="0.2">
      <c r="B131" s="45"/>
      <c r="E131" s="64"/>
    </row>
    <row r="132" spans="1:6" ht="25.5" x14ac:dyDescent="0.2">
      <c r="A132" s="5" t="s">
        <v>107</v>
      </c>
      <c r="B132" s="45" t="s">
        <v>134</v>
      </c>
      <c r="C132" s="7" t="s">
        <v>12</v>
      </c>
      <c r="D132" s="16">
        <v>65</v>
      </c>
      <c r="E132" s="64"/>
      <c r="F132" s="16">
        <f t="shared" ref="F132" si="8">D132*E132</f>
        <v>0</v>
      </c>
    </row>
    <row r="133" spans="1:6" x14ac:dyDescent="0.2">
      <c r="B133" s="45"/>
      <c r="E133" s="64"/>
    </row>
    <row r="134" spans="1:6" ht="25.5" x14ac:dyDescent="0.2">
      <c r="A134" s="5" t="s">
        <v>108</v>
      </c>
      <c r="B134" s="45" t="s">
        <v>84</v>
      </c>
      <c r="C134" s="7" t="s">
        <v>12</v>
      </c>
      <c r="D134" s="16">
        <v>36</v>
      </c>
      <c r="E134" s="64"/>
      <c r="F134" s="16">
        <f t="shared" ref="F134" si="9">D134*E134</f>
        <v>0</v>
      </c>
    </row>
    <row r="135" spans="1:6" x14ac:dyDescent="0.2">
      <c r="B135" s="45"/>
      <c r="E135" s="64"/>
    </row>
    <row r="136" spans="1:6" ht="38.25" x14ac:dyDescent="0.2">
      <c r="A136" s="5" t="s">
        <v>109</v>
      </c>
      <c r="B136" s="45" t="s">
        <v>78</v>
      </c>
      <c r="C136" s="7" t="s">
        <v>0</v>
      </c>
      <c r="D136" s="16">
        <v>252</v>
      </c>
      <c r="E136" s="64"/>
      <c r="F136" s="16">
        <f t="shared" ref="F136:F140" si="10">D136*E136</f>
        <v>0</v>
      </c>
    </row>
    <row r="137" spans="1:6" x14ac:dyDescent="0.2">
      <c r="B137" s="45"/>
      <c r="E137" s="64"/>
      <c r="F137" s="16">
        <f t="shared" si="10"/>
        <v>0</v>
      </c>
    </row>
    <row r="138" spans="1:6" ht="25.5" x14ac:dyDescent="0.2">
      <c r="A138" s="5" t="s">
        <v>111</v>
      </c>
      <c r="B138" s="45" t="s">
        <v>54</v>
      </c>
      <c r="C138" s="7" t="s">
        <v>12</v>
      </c>
      <c r="D138" s="16">
        <v>7</v>
      </c>
      <c r="E138" s="64"/>
      <c r="F138" s="16">
        <f t="shared" si="10"/>
        <v>0</v>
      </c>
    </row>
    <row r="139" spans="1:6" x14ac:dyDescent="0.2">
      <c r="B139" s="45"/>
      <c r="E139" s="64"/>
      <c r="F139" s="16">
        <f t="shared" si="10"/>
        <v>0</v>
      </c>
    </row>
    <row r="140" spans="1:6" ht="25.5" x14ac:dyDescent="0.2">
      <c r="A140" s="5" t="s">
        <v>112</v>
      </c>
      <c r="B140" s="45" t="s">
        <v>136</v>
      </c>
      <c r="C140" s="7" t="s">
        <v>12</v>
      </c>
      <c r="D140" s="16">
        <v>65</v>
      </c>
      <c r="E140" s="64"/>
      <c r="F140" s="16">
        <f t="shared" si="10"/>
        <v>0</v>
      </c>
    </row>
    <row r="141" spans="1:6" x14ac:dyDescent="0.2">
      <c r="B141" s="45"/>
      <c r="E141" s="64"/>
    </row>
    <row r="142" spans="1:6" ht="38.25" x14ac:dyDescent="0.2">
      <c r="A142" s="5" t="s">
        <v>133</v>
      </c>
      <c r="B142" s="45" t="s">
        <v>88</v>
      </c>
      <c r="C142" s="7" t="s">
        <v>12</v>
      </c>
      <c r="D142" s="16">
        <v>36</v>
      </c>
      <c r="E142" s="64"/>
      <c r="F142" s="16">
        <f t="shared" ref="F142" si="11">D142*E142</f>
        <v>0</v>
      </c>
    </row>
    <row r="143" spans="1:6" x14ac:dyDescent="0.2">
      <c r="B143" s="45"/>
      <c r="E143" s="64"/>
    </row>
    <row r="144" spans="1:6" ht="51" x14ac:dyDescent="0.2">
      <c r="A144" s="5" t="s">
        <v>135</v>
      </c>
      <c r="B144" s="2" t="s">
        <v>85</v>
      </c>
      <c r="C144" s="7" t="s">
        <v>12</v>
      </c>
      <c r="D144" s="16">
        <v>85</v>
      </c>
      <c r="E144" s="64"/>
      <c r="F144" s="16">
        <f t="shared" ref="F144" si="12">D144*E144</f>
        <v>0</v>
      </c>
    </row>
    <row r="145" spans="1:6" x14ac:dyDescent="0.2">
      <c r="B145" s="45"/>
      <c r="E145" s="64"/>
      <c r="F145" s="16">
        <f t="shared" si="7"/>
        <v>0</v>
      </c>
    </row>
    <row r="146" spans="1:6" x14ac:dyDescent="0.2">
      <c r="B146" s="48" t="s">
        <v>110</v>
      </c>
      <c r="C146" s="12"/>
      <c r="D146" s="27"/>
      <c r="E146" s="83"/>
      <c r="F146" s="28">
        <f>SUM(F122:F144)</f>
        <v>0</v>
      </c>
    </row>
    <row r="147" spans="1:6" x14ac:dyDescent="0.2">
      <c r="B147" s="45"/>
      <c r="E147" s="64"/>
    </row>
    <row r="148" spans="1:6" x14ac:dyDescent="0.2">
      <c r="B148" s="45"/>
      <c r="E148" s="64"/>
    </row>
    <row r="149" spans="1:6" x14ac:dyDescent="0.2">
      <c r="B149" s="49" t="s">
        <v>55</v>
      </c>
      <c r="E149" s="64"/>
    </row>
    <row r="150" spans="1:6" x14ac:dyDescent="0.2">
      <c r="B150" s="45"/>
      <c r="E150" s="64"/>
    </row>
    <row r="151" spans="1:6" ht="65.25" x14ac:dyDescent="0.2">
      <c r="A151" s="5" t="s">
        <v>27</v>
      </c>
      <c r="B151" s="45" t="s">
        <v>113</v>
      </c>
      <c r="C151" s="7" t="s">
        <v>12</v>
      </c>
      <c r="D151" s="16">
        <v>55</v>
      </c>
      <c r="E151" s="64"/>
      <c r="F151" s="16">
        <f>D151*E151</f>
        <v>0</v>
      </c>
    </row>
    <row r="152" spans="1:6" x14ac:dyDescent="0.2">
      <c r="B152" s="45"/>
      <c r="E152" s="64"/>
    </row>
    <row r="153" spans="1:6" ht="65.25" x14ac:dyDescent="0.2">
      <c r="A153" s="5" t="s">
        <v>28</v>
      </c>
      <c r="B153" s="45" t="s">
        <v>68</v>
      </c>
      <c r="C153" s="7" t="s">
        <v>12</v>
      </c>
      <c r="D153" s="16">
        <v>70</v>
      </c>
      <c r="E153" s="64"/>
      <c r="F153" s="16">
        <f>D153*E153</f>
        <v>0</v>
      </c>
    </row>
    <row r="154" spans="1:6" x14ac:dyDescent="0.2">
      <c r="B154" s="45"/>
      <c r="E154" s="64"/>
      <c r="F154" s="16">
        <f t="shared" ref="F154:F159" si="13">D154*E154</f>
        <v>0</v>
      </c>
    </row>
    <row r="155" spans="1:6" ht="51" x14ac:dyDescent="0.2">
      <c r="A155" s="5" t="s">
        <v>29</v>
      </c>
      <c r="B155" s="50" t="s">
        <v>114</v>
      </c>
      <c r="C155" s="51" t="s">
        <v>61</v>
      </c>
      <c r="D155" s="52">
        <v>1</v>
      </c>
      <c r="E155" s="85"/>
      <c r="F155" s="16">
        <f t="shared" si="13"/>
        <v>0</v>
      </c>
    </row>
    <row r="156" spans="1:6" x14ac:dyDescent="0.2">
      <c r="B156" s="50"/>
      <c r="C156" s="51"/>
      <c r="D156" s="52"/>
      <c r="E156" s="85"/>
      <c r="F156" s="16">
        <f t="shared" si="13"/>
        <v>0</v>
      </c>
    </row>
    <row r="157" spans="1:6" ht="51" x14ac:dyDescent="0.2">
      <c r="A157" s="5" t="s">
        <v>30</v>
      </c>
      <c r="B157" s="2" t="s">
        <v>137</v>
      </c>
      <c r="C157" s="7" t="s">
        <v>12</v>
      </c>
      <c r="D157" s="16">
        <v>8</v>
      </c>
      <c r="E157" s="64"/>
      <c r="F157" s="16">
        <f t="shared" si="13"/>
        <v>0</v>
      </c>
    </row>
    <row r="158" spans="1:6" x14ac:dyDescent="0.2">
      <c r="B158" s="45"/>
      <c r="E158" s="64"/>
    </row>
    <row r="159" spans="1:6" ht="51" x14ac:dyDescent="0.2">
      <c r="A159" s="5" t="s">
        <v>79</v>
      </c>
      <c r="B159" s="45" t="s">
        <v>90</v>
      </c>
      <c r="C159" s="7" t="s">
        <v>3</v>
      </c>
      <c r="D159" s="16">
        <v>3</v>
      </c>
      <c r="E159" s="64"/>
      <c r="F159" s="16">
        <f t="shared" si="13"/>
        <v>0</v>
      </c>
    </row>
    <row r="160" spans="1:6" x14ac:dyDescent="0.2">
      <c r="B160" s="45"/>
      <c r="E160" s="64"/>
    </row>
    <row r="161" spans="1:6" x14ac:dyDescent="0.2">
      <c r="B161" s="48" t="s">
        <v>71</v>
      </c>
      <c r="C161" s="13"/>
      <c r="D161" s="29"/>
      <c r="E161" s="86"/>
      <c r="F161" s="30">
        <f>SUM(F151:F159)</f>
        <v>0</v>
      </c>
    </row>
    <row r="162" spans="1:6" x14ac:dyDescent="0.2">
      <c r="B162" s="47"/>
      <c r="C162" s="14"/>
      <c r="D162" s="31"/>
      <c r="E162" s="87"/>
      <c r="F162" s="31"/>
    </row>
    <row r="163" spans="1:6" x14ac:dyDescent="0.2">
      <c r="B163" s="47"/>
      <c r="C163" s="14"/>
      <c r="D163" s="31"/>
      <c r="E163" s="87"/>
      <c r="F163" s="31"/>
    </row>
    <row r="164" spans="1:6" x14ac:dyDescent="0.2">
      <c r="B164" s="49" t="s">
        <v>56</v>
      </c>
      <c r="C164" s="15"/>
      <c r="D164" s="32"/>
      <c r="E164" s="88"/>
      <c r="F164" s="32"/>
    </row>
    <row r="165" spans="1:6" x14ac:dyDescent="0.2">
      <c r="B165" s="45"/>
      <c r="C165" s="14"/>
      <c r="D165" s="31"/>
      <c r="E165" s="87"/>
      <c r="F165" s="31"/>
    </row>
    <row r="166" spans="1:6" ht="63.75" x14ac:dyDescent="0.2">
      <c r="A166" s="5" t="s">
        <v>72</v>
      </c>
      <c r="B166" s="53" t="s">
        <v>92</v>
      </c>
      <c r="C166" s="14" t="s">
        <v>12</v>
      </c>
      <c r="D166" s="31">
        <v>52</v>
      </c>
      <c r="E166" s="87"/>
      <c r="F166" s="31">
        <f t="shared" ref="F166" si="14">D166*E166</f>
        <v>0</v>
      </c>
    </row>
    <row r="167" spans="1:6" x14ac:dyDescent="0.2">
      <c r="B167" s="45"/>
      <c r="C167" s="14"/>
      <c r="D167" s="31"/>
      <c r="E167" s="87"/>
      <c r="F167" s="31"/>
    </row>
    <row r="168" spans="1:6" ht="63.75" x14ac:dyDescent="0.2">
      <c r="A168" s="5" t="s">
        <v>73</v>
      </c>
      <c r="B168" s="47" t="s">
        <v>74</v>
      </c>
      <c r="C168" s="14" t="s">
        <v>0</v>
      </c>
      <c r="D168" s="31">
        <f>D106/0.15</f>
        <v>320</v>
      </c>
      <c r="E168" s="87"/>
      <c r="F168" s="31">
        <f>D168*E168</f>
        <v>0</v>
      </c>
    </row>
    <row r="169" spans="1:6" x14ac:dyDescent="0.2">
      <c r="B169" s="45"/>
      <c r="C169" s="14"/>
      <c r="D169" s="31"/>
      <c r="E169" s="87"/>
      <c r="F169" s="31">
        <f t="shared" ref="F169:F170" si="15">D169*E169</f>
        <v>0</v>
      </c>
    </row>
    <row r="170" spans="1:6" x14ac:dyDescent="0.2">
      <c r="A170" s="5" t="s">
        <v>91</v>
      </c>
      <c r="B170" s="45" t="s">
        <v>75</v>
      </c>
      <c r="C170" s="14" t="s">
        <v>25</v>
      </c>
      <c r="D170" s="31">
        <v>1</v>
      </c>
      <c r="E170" s="87"/>
      <c r="F170" s="31">
        <f t="shared" si="15"/>
        <v>0</v>
      </c>
    </row>
    <row r="171" spans="1:6" x14ac:dyDescent="0.2">
      <c r="B171" s="45"/>
      <c r="C171" s="14"/>
      <c r="D171" s="31"/>
      <c r="E171" s="87"/>
      <c r="F171" s="31"/>
    </row>
    <row r="172" spans="1:6" x14ac:dyDescent="0.2">
      <c r="A172" s="5" t="s">
        <v>121</v>
      </c>
      <c r="B172" s="2" t="s">
        <v>116</v>
      </c>
      <c r="C172" s="14" t="s">
        <v>117</v>
      </c>
      <c r="D172" s="31">
        <v>4</v>
      </c>
      <c r="E172" s="87"/>
      <c r="F172" s="31">
        <f>D172*E172</f>
        <v>0</v>
      </c>
    </row>
    <row r="173" spans="1:6" x14ac:dyDescent="0.2">
      <c r="C173" s="14"/>
      <c r="D173" s="31"/>
      <c r="E173" s="87"/>
      <c r="F173" s="31">
        <f>D173*E173</f>
        <v>0</v>
      </c>
    </row>
    <row r="174" spans="1:6" ht="25.5" customHeight="1" x14ac:dyDescent="0.2">
      <c r="A174" s="5" t="s">
        <v>122</v>
      </c>
      <c r="B174" s="55" t="s">
        <v>118</v>
      </c>
      <c r="C174" s="7" t="s">
        <v>25</v>
      </c>
      <c r="D174" s="16">
        <v>1</v>
      </c>
      <c r="E174" s="64"/>
      <c r="F174" s="31">
        <f>D174*E174</f>
        <v>0</v>
      </c>
    </row>
    <row r="175" spans="1:6" x14ac:dyDescent="0.2">
      <c r="C175" s="14"/>
      <c r="D175" s="31"/>
      <c r="E175" s="87"/>
      <c r="F175" s="31">
        <f>D175*E175</f>
        <v>0</v>
      </c>
    </row>
    <row r="176" spans="1:6" x14ac:dyDescent="0.2">
      <c r="A176" s="5" t="s">
        <v>123</v>
      </c>
      <c r="B176" s="2" t="s">
        <v>119</v>
      </c>
      <c r="C176" s="14" t="s">
        <v>115</v>
      </c>
      <c r="D176" s="59">
        <v>1.4999999999999999E-2</v>
      </c>
      <c r="E176" s="57">
        <f>F70+F81+F108+F117+F146+F161+SUM(F166:F172)</f>
        <v>0</v>
      </c>
      <c r="F176" s="31">
        <f t="shared" ref="F176:F180" si="16">D176*E176</f>
        <v>0</v>
      </c>
    </row>
    <row r="177" spans="1:6" x14ac:dyDescent="0.2">
      <c r="C177" s="14"/>
      <c r="D177" s="59"/>
      <c r="E177" s="31"/>
      <c r="F177" s="31">
        <f t="shared" si="16"/>
        <v>0</v>
      </c>
    </row>
    <row r="178" spans="1:6" ht="25.5" x14ac:dyDescent="0.2">
      <c r="A178" s="5" t="s">
        <v>124</v>
      </c>
      <c r="B178" s="2" t="s">
        <v>120</v>
      </c>
      <c r="C178" s="14" t="s">
        <v>115</v>
      </c>
      <c r="D178" s="59">
        <v>2.5000000000000001E-2</v>
      </c>
      <c r="E178" s="57">
        <f>E176</f>
        <v>0</v>
      </c>
      <c r="F178" s="31">
        <f t="shared" si="16"/>
        <v>0</v>
      </c>
    </row>
    <row r="179" spans="1:6" x14ac:dyDescent="0.2">
      <c r="D179" s="60"/>
      <c r="F179" s="31">
        <f t="shared" si="16"/>
        <v>0</v>
      </c>
    </row>
    <row r="180" spans="1:6" ht="38.25" x14ac:dyDescent="0.2">
      <c r="A180" s="5" t="s">
        <v>125</v>
      </c>
      <c r="B180" s="2" t="s">
        <v>138</v>
      </c>
      <c r="C180" s="58" t="s">
        <v>115</v>
      </c>
      <c r="D180" s="59">
        <v>0.05</v>
      </c>
      <c r="E180" s="57">
        <f>E176</f>
        <v>0</v>
      </c>
      <c r="F180" s="31">
        <f t="shared" si="16"/>
        <v>0</v>
      </c>
    </row>
    <row r="181" spans="1:6" x14ac:dyDescent="0.2">
      <c r="B181" s="47"/>
      <c r="C181" s="14"/>
      <c r="D181" s="31"/>
      <c r="E181" s="31"/>
      <c r="F181" s="31"/>
    </row>
    <row r="182" spans="1:6" x14ac:dyDescent="0.2">
      <c r="B182" s="48" t="s">
        <v>76</v>
      </c>
      <c r="C182" s="13"/>
      <c r="D182" s="29"/>
      <c r="E182" s="29"/>
      <c r="F182" s="30">
        <f>SUM(F166:F180)</f>
        <v>0</v>
      </c>
    </row>
    <row r="183" spans="1:6" x14ac:dyDescent="0.2">
      <c r="B183" s="47"/>
      <c r="C183" s="14"/>
      <c r="D183" s="31"/>
      <c r="E183" s="31"/>
      <c r="F183" s="31"/>
    </row>
    <row r="184" spans="1:6" x14ac:dyDescent="0.2">
      <c r="A184" s="38"/>
      <c r="B184" s="3"/>
      <c r="C184" s="8"/>
      <c r="D184" s="20"/>
      <c r="E184" s="20"/>
      <c r="F184" s="20"/>
    </row>
    <row r="185" spans="1:6" x14ac:dyDescent="0.2">
      <c r="A185" s="38"/>
      <c r="B185" s="3"/>
      <c r="C185" s="8"/>
      <c r="D185" s="20"/>
      <c r="E185" s="20"/>
      <c r="F185" s="20"/>
    </row>
    <row r="186" spans="1:6" x14ac:dyDescent="0.2">
      <c r="A186" s="38"/>
      <c r="B186" s="3"/>
      <c r="C186" s="8"/>
      <c r="D186" s="20"/>
      <c r="E186" s="20"/>
      <c r="F186" s="20"/>
    </row>
    <row r="187" spans="1:6" x14ac:dyDescent="0.2">
      <c r="A187" s="38"/>
      <c r="B187" s="3"/>
      <c r="C187" s="8"/>
      <c r="D187" s="20"/>
      <c r="E187" s="20"/>
      <c r="F187" s="20"/>
    </row>
    <row r="188" spans="1:6" x14ac:dyDescent="0.2">
      <c r="A188" s="38"/>
      <c r="B188" s="3"/>
      <c r="C188" s="8"/>
      <c r="D188" s="20"/>
      <c r="E188" s="20"/>
      <c r="F188" s="20"/>
    </row>
    <row r="189" spans="1:6" x14ac:dyDescent="0.2">
      <c r="A189" s="38"/>
      <c r="B189" s="3"/>
      <c r="C189" s="8"/>
      <c r="D189" s="20"/>
      <c r="E189" s="20"/>
      <c r="F189" s="20"/>
    </row>
    <row r="190" spans="1:6" x14ac:dyDescent="0.2">
      <c r="A190" s="38"/>
      <c r="B190" s="3"/>
      <c r="C190" s="8"/>
      <c r="D190" s="20"/>
      <c r="E190" s="20"/>
      <c r="F190" s="20"/>
    </row>
    <row r="191" spans="1:6" x14ac:dyDescent="0.2">
      <c r="A191" s="38"/>
      <c r="B191" s="4"/>
      <c r="C191" s="8"/>
      <c r="D191" s="20"/>
      <c r="E191" s="20"/>
      <c r="F191" s="20"/>
    </row>
    <row r="192" spans="1:6" x14ac:dyDescent="0.2">
      <c r="A192" s="38"/>
      <c r="B192" s="3"/>
      <c r="C192" s="8"/>
      <c r="D192" s="20"/>
      <c r="E192" s="20"/>
      <c r="F192" s="20"/>
    </row>
    <row r="193" spans="1:6" x14ac:dyDescent="0.2">
      <c r="A193" s="38"/>
      <c r="B193" s="3"/>
      <c r="C193" s="8"/>
      <c r="D193" s="20"/>
      <c r="E193" s="20"/>
      <c r="F193" s="20"/>
    </row>
    <row r="194" spans="1:6" x14ac:dyDescent="0.2">
      <c r="A194" s="38"/>
      <c r="B194" s="3"/>
      <c r="C194" s="8"/>
      <c r="D194" s="20"/>
      <c r="E194" s="20"/>
      <c r="F194" s="20"/>
    </row>
    <row r="195" spans="1:6" x14ac:dyDescent="0.2">
      <c r="A195" s="38"/>
      <c r="B195" s="3"/>
      <c r="C195" s="8"/>
      <c r="D195" s="20"/>
      <c r="E195" s="20"/>
      <c r="F195" s="20"/>
    </row>
    <row r="196" spans="1:6" x14ac:dyDescent="0.2">
      <c r="A196" s="38"/>
      <c r="B196" s="3"/>
      <c r="C196" s="8"/>
      <c r="D196" s="20"/>
      <c r="E196" s="20"/>
      <c r="F196" s="20"/>
    </row>
    <row r="197" spans="1:6" x14ac:dyDescent="0.2">
      <c r="A197" s="38"/>
      <c r="B197" s="3"/>
      <c r="C197" s="8"/>
      <c r="D197" s="20"/>
      <c r="E197" s="20"/>
      <c r="F197" s="20"/>
    </row>
    <row r="198" spans="1:6" x14ac:dyDescent="0.2">
      <c r="A198" s="38"/>
      <c r="B198" s="3"/>
      <c r="C198" s="8"/>
      <c r="D198" s="20"/>
      <c r="E198" s="20"/>
      <c r="F198" s="20"/>
    </row>
    <row r="199" spans="1:6" x14ac:dyDescent="0.2">
      <c r="A199" s="38"/>
      <c r="B199" s="3"/>
      <c r="C199" s="8"/>
      <c r="D199" s="20"/>
      <c r="E199" s="20"/>
      <c r="F199" s="20"/>
    </row>
    <row r="200" spans="1:6" x14ac:dyDescent="0.2">
      <c r="A200" s="38"/>
      <c r="B200" s="3"/>
      <c r="C200" s="8"/>
      <c r="D200" s="20"/>
      <c r="E200" s="20"/>
      <c r="F200" s="20"/>
    </row>
    <row r="201" spans="1:6" x14ac:dyDescent="0.2">
      <c r="A201" s="38"/>
      <c r="B201" s="3"/>
      <c r="C201" s="8"/>
      <c r="D201" s="20"/>
      <c r="E201" s="20"/>
      <c r="F201" s="20"/>
    </row>
    <row r="202" spans="1:6" x14ac:dyDescent="0.2">
      <c r="A202" s="38"/>
      <c r="B202" s="3"/>
      <c r="C202" s="8"/>
      <c r="D202" s="20"/>
      <c r="E202" s="20"/>
      <c r="F202" s="20"/>
    </row>
    <row r="203" spans="1:6" x14ac:dyDescent="0.2">
      <c r="A203" s="38"/>
      <c r="B203" s="3"/>
      <c r="C203" s="8"/>
      <c r="D203" s="20"/>
      <c r="E203" s="20"/>
      <c r="F203" s="20"/>
    </row>
    <row r="204" spans="1:6" x14ac:dyDescent="0.2">
      <c r="A204" s="38"/>
      <c r="B204" s="3"/>
      <c r="C204" s="8"/>
      <c r="D204" s="20"/>
      <c r="E204" s="20"/>
      <c r="F204" s="20"/>
    </row>
    <row r="205" spans="1:6" x14ac:dyDescent="0.2">
      <c r="A205" s="38"/>
      <c r="B205" s="3"/>
      <c r="C205" s="8"/>
      <c r="D205" s="20"/>
      <c r="E205" s="20"/>
      <c r="F205" s="20"/>
    </row>
    <row r="206" spans="1:6" x14ac:dyDescent="0.2">
      <c r="A206" s="38"/>
      <c r="B206" s="3"/>
      <c r="C206" s="8"/>
      <c r="D206" s="20"/>
      <c r="E206" s="20"/>
      <c r="F206" s="20"/>
    </row>
    <row r="207" spans="1:6" x14ac:dyDescent="0.2">
      <c r="A207" s="38"/>
      <c r="B207" s="37"/>
      <c r="C207" s="10"/>
      <c r="D207" s="23"/>
      <c r="E207" s="23"/>
      <c r="F207" s="23"/>
    </row>
    <row r="208" spans="1:6" x14ac:dyDescent="0.2">
      <c r="A208" s="38"/>
      <c r="B208" s="3"/>
      <c r="C208" s="8"/>
      <c r="D208" s="20"/>
      <c r="E208" s="20"/>
      <c r="F208" s="20"/>
    </row>
    <row r="209" spans="1:6" x14ac:dyDescent="0.2">
      <c r="A209" s="38"/>
      <c r="B209" s="3"/>
      <c r="C209" s="8"/>
      <c r="D209" s="20"/>
      <c r="E209" s="20"/>
      <c r="F209" s="20"/>
    </row>
    <row r="210" spans="1:6" x14ac:dyDescent="0.2">
      <c r="A210" s="38"/>
      <c r="B210" s="4"/>
      <c r="C210" s="8"/>
      <c r="D210" s="20"/>
      <c r="E210" s="20"/>
      <c r="F210" s="20"/>
    </row>
    <row r="211" spans="1:6" x14ac:dyDescent="0.2">
      <c r="A211" s="38"/>
      <c r="B211" s="3"/>
      <c r="C211" s="8"/>
      <c r="D211" s="20"/>
      <c r="E211" s="20"/>
      <c r="F211" s="20"/>
    </row>
    <row r="212" spans="1:6" x14ac:dyDescent="0.2">
      <c r="A212" s="38"/>
      <c r="B212" s="37"/>
      <c r="C212" s="8"/>
      <c r="D212" s="20"/>
      <c r="E212" s="20"/>
      <c r="F212" s="20"/>
    </row>
    <row r="213" spans="1:6" x14ac:dyDescent="0.2">
      <c r="A213" s="38"/>
      <c r="B213" s="3"/>
      <c r="C213" s="8"/>
      <c r="D213" s="20"/>
      <c r="E213" s="20"/>
      <c r="F213" s="20"/>
    </row>
    <row r="214" spans="1:6" x14ac:dyDescent="0.2">
      <c r="A214" s="38"/>
      <c r="B214" s="3"/>
      <c r="C214" s="8"/>
      <c r="D214" s="20"/>
      <c r="E214" s="20"/>
      <c r="F214" s="20"/>
    </row>
    <row r="215" spans="1:6" x14ac:dyDescent="0.2">
      <c r="A215" s="38"/>
      <c r="B215" s="3"/>
      <c r="C215" s="8"/>
      <c r="D215" s="20"/>
      <c r="E215" s="20"/>
      <c r="F215" s="20"/>
    </row>
    <row r="216" spans="1:6" x14ac:dyDescent="0.2">
      <c r="A216" s="38"/>
      <c r="B216" s="3"/>
      <c r="C216" s="8"/>
      <c r="D216" s="20"/>
      <c r="E216" s="20"/>
      <c r="F216" s="20"/>
    </row>
    <row r="217" spans="1:6" x14ac:dyDescent="0.2">
      <c r="A217" s="38"/>
      <c r="B217" s="3"/>
      <c r="C217" s="8"/>
      <c r="D217" s="20"/>
      <c r="E217" s="20"/>
      <c r="F217" s="20"/>
    </row>
    <row r="218" spans="1:6" x14ac:dyDescent="0.2">
      <c r="A218" s="38"/>
      <c r="B218" s="3"/>
      <c r="C218" s="8"/>
      <c r="D218" s="20"/>
      <c r="E218" s="20"/>
      <c r="F218" s="20"/>
    </row>
    <row r="219" spans="1:6" x14ac:dyDescent="0.2">
      <c r="A219" s="38"/>
      <c r="B219" s="3"/>
      <c r="C219" s="8"/>
      <c r="D219" s="20"/>
      <c r="E219" s="20"/>
      <c r="F219" s="20"/>
    </row>
    <row r="220" spans="1:6" x14ac:dyDescent="0.2">
      <c r="A220" s="38"/>
      <c r="B220" s="3"/>
      <c r="C220" s="8"/>
      <c r="D220" s="20"/>
      <c r="E220" s="20"/>
      <c r="F220" s="20"/>
    </row>
    <row r="221" spans="1:6" x14ac:dyDescent="0.2">
      <c r="A221" s="38"/>
      <c r="B221" s="3"/>
      <c r="C221" s="8"/>
      <c r="D221" s="20"/>
      <c r="E221" s="20"/>
      <c r="F221" s="20"/>
    </row>
    <row r="222" spans="1:6" x14ac:dyDescent="0.2">
      <c r="A222" s="38"/>
      <c r="B222" s="3"/>
      <c r="C222" s="8"/>
      <c r="D222" s="20"/>
      <c r="E222" s="20"/>
      <c r="F222" s="20"/>
    </row>
    <row r="223" spans="1:6" x14ac:dyDescent="0.2">
      <c r="A223" s="38"/>
      <c r="B223" s="3"/>
      <c r="C223" s="8"/>
      <c r="D223" s="20"/>
      <c r="E223" s="20"/>
      <c r="F223" s="20"/>
    </row>
    <row r="224" spans="1:6" x14ac:dyDescent="0.2">
      <c r="A224" s="38"/>
      <c r="B224" s="4"/>
      <c r="C224" s="8"/>
      <c r="D224" s="20"/>
      <c r="E224" s="20"/>
      <c r="F224" s="20"/>
    </row>
    <row r="225" spans="1:6" x14ac:dyDescent="0.2">
      <c r="A225" s="38"/>
      <c r="B225" s="3"/>
      <c r="C225" s="8"/>
      <c r="D225" s="20"/>
      <c r="E225" s="20"/>
      <c r="F225" s="20"/>
    </row>
    <row r="226" spans="1:6" x14ac:dyDescent="0.2">
      <c r="A226" s="38"/>
      <c r="B226" s="3"/>
      <c r="C226" s="8"/>
      <c r="D226" s="20"/>
      <c r="E226" s="20"/>
      <c r="F226" s="20"/>
    </row>
    <row r="227" spans="1:6" x14ac:dyDescent="0.2">
      <c r="A227" s="38"/>
      <c r="B227" s="3"/>
      <c r="C227" s="8"/>
      <c r="D227" s="20"/>
      <c r="E227" s="20"/>
      <c r="F227" s="20"/>
    </row>
    <row r="228" spans="1:6" x14ac:dyDescent="0.2">
      <c r="A228" s="38"/>
      <c r="B228" s="3"/>
      <c r="C228" s="8"/>
      <c r="D228" s="20"/>
      <c r="E228" s="20"/>
      <c r="F228" s="20"/>
    </row>
    <row r="229" spans="1:6" x14ac:dyDescent="0.2">
      <c r="A229" s="38"/>
      <c r="B229" s="3"/>
      <c r="C229" s="8"/>
      <c r="D229" s="20"/>
      <c r="E229" s="20"/>
      <c r="F229" s="20"/>
    </row>
    <row r="230" spans="1:6" x14ac:dyDescent="0.2">
      <c r="A230" s="38"/>
      <c r="B230" s="3"/>
      <c r="C230" s="8"/>
      <c r="D230" s="20"/>
      <c r="E230" s="20"/>
      <c r="F230" s="20"/>
    </row>
    <row r="231" spans="1:6" x14ac:dyDescent="0.2">
      <c r="A231" s="38"/>
      <c r="B231" s="3"/>
      <c r="C231" s="8"/>
      <c r="D231" s="20"/>
      <c r="E231" s="20"/>
      <c r="F231" s="20"/>
    </row>
    <row r="232" spans="1:6" x14ac:dyDescent="0.2">
      <c r="A232" s="38"/>
      <c r="B232" s="3"/>
      <c r="C232" s="8"/>
      <c r="D232" s="20"/>
      <c r="E232" s="20"/>
      <c r="F232" s="20"/>
    </row>
    <row r="233" spans="1:6" x14ac:dyDescent="0.2">
      <c r="A233" s="38"/>
      <c r="B233" s="3"/>
      <c r="C233" s="8"/>
      <c r="D233" s="20"/>
      <c r="E233" s="20"/>
      <c r="F233" s="20"/>
    </row>
    <row r="234" spans="1:6" x14ac:dyDescent="0.2">
      <c r="A234" s="38"/>
      <c r="B234" s="4"/>
      <c r="C234" s="8"/>
      <c r="D234" s="20"/>
      <c r="E234" s="20"/>
      <c r="F234" s="20"/>
    </row>
    <row r="235" spans="1:6" x14ac:dyDescent="0.2">
      <c r="A235" s="38"/>
      <c r="B235" s="3"/>
      <c r="C235" s="8"/>
      <c r="D235" s="20"/>
      <c r="E235" s="20"/>
      <c r="F235" s="20"/>
    </row>
    <row r="236" spans="1:6" x14ac:dyDescent="0.2">
      <c r="A236" s="38"/>
      <c r="B236" s="3"/>
      <c r="C236" s="8"/>
      <c r="D236" s="20"/>
      <c r="E236" s="20"/>
      <c r="F236" s="20"/>
    </row>
    <row r="237" spans="1:6" x14ac:dyDescent="0.2">
      <c r="A237" s="38"/>
      <c r="B237" s="3"/>
      <c r="C237" s="8"/>
      <c r="D237" s="20"/>
      <c r="E237" s="20"/>
      <c r="F237" s="20"/>
    </row>
    <row r="238" spans="1:6" x14ac:dyDescent="0.2">
      <c r="A238" s="38"/>
      <c r="B238" s="3"/>
      <c r="C238" s="8"/>
      <c r="D238" s="20"/>
      <c r="E238" s="20"/>
      <c r="F238" s="20"/>
    </row>
    <row r="239" spans="1:6" x14ac:dyDescent="0.2">
      <c r="A239" s="38"/>
      <c r="B239" s="3"/>
      <c r="C239" s="8"/>
      <c r="D239" s="20"/>
      <c r="E239" s="20"/>
      <c r="F239" s="20"/>
    </row>
    <row r="240" spans="1:6" x14ac:dyDescent="0.2">
      <c r="A240" s="38"/>
      <c r="B240" s="3"/>
      <c r="C240" s="8"/>
      <c r="D240" s="20"/>
      <c r="E240" s="20"/>
      <c r="F240" s="20"/>
    </row>
    <row r="241" spans="1:6" x14ac:dyDescent="0.2">
      <c r="A241" s="38"/>
      <c r="B241" s="3"/>
      <c r="C241" s="8"/>
      <c r="D241" s="20"/>
      <c r="E241" s="20"/>
      <c r="F241" s="20"/>
    </row>
    <row r="242" spans="1:6" x14ac:dyDescent="0.2">
      <c r="A242" s="38"/>
      <c r="B242" s="3"/>
      <c r="C242" s="8"/>
      <c r="D242" s="20"/>
      <c r="E242" s="20"/>
      <c r="F242" s="20"/>
    </row>
    <row r="243" spans="1:6" x14ac:dyDescent="0.2">
      <c r="A243" s="38"/>
      <c r="B243" s="3"/>
      <c r="C243" s="8"/>
      <c r="D243" s="20"/>
      <c r="E243" s="20"/>
      <c r="F243" s="20"/>
    </row>
    <row r="244" spans="1:6" x14ac:dyDescent="0.2">
      <c r="A244" s="38"/>
      <c r="B244" s="3"/>
      <c r="C244" s="8"/>
      <c r="D244" s="20"/>
      <c r="E244" s="20"/>
      <c r="F244" s="20"/>
    </row>
    <row r="245" spans="1:6" x14ac:dyDescent="0.2">
      <c r="A245" s="38"/>
      <c r="B245" s="3"/>
      <c r="C245" s="8"/>
      <c r="D245" s="20"/>
      <c r="E245" s="20"/>
      <c r="F245" s="20"/>
    </row>
    <row r="246" spans="1:6" x14ac:dyDescent="0.2">
      <c r="A246" s="38"/>
      <c r="B246" s="3"/>
      <c r="C246" s="8"/>
      <c r="D246" s="20"/>
      <c r="E246" s="20"/>
      <c r="F246" s="20"/>
    </row>
    <row r="247" spans="1:6" x14ac:dyDescent="0.2">
      <c r="A247" s="38"/>
      <c r="B247" s="3"/>
      <c r="C247" s="8"/>
      <c r="D247" s="20"/>
      <c r="E247" s="20"/>
      <c r="F247" s="20"/>
    </row>
    <row r="248" spans="1:6" x14ac:dyDescent="0.2">
      <c r="A248" s="38"/>
      <c r="B248" s="3"/>
      <c r="C248" s="8"/>
      <c r="D248" s="20"/>
      <c r="E248" s="20"/>
      <c r="F248" s="20"/>
    </row>
    <row r="249" spans="1:6" x14ac:dyDescent="0.2">
      <c r="A249" s="38"/>
      <c r="B249" s="3"/>
      <c r="C249" s="8"/>
      <c r="D249" s="20"/>
      <c r="E249" s="20"/>
      <c r="F249" s="20"/>
    </row>
    <row r="250" spans="1:6" x14ac:dyDescent="0.2">
      <c r="A250" s="38"/>
      <c r="B250" s="37"/>
      <c r="C250" s="10"/>
      <c r="D250" s="23"/>
      <c r="E250" s="23"/>
      <c r="F250" s="23"/>
    </row>
    <row r="251" spans="1:6" x14ac:dyDescent="0.2">
      <c r="A251" s="38"/>
      <c r="B251" s="37"/>
      <c r="C251" s="10"/>
      <c r="D251" s="23"/>
      <c r="E251" s="23"/>
      <c r="F251" s="23"/>
    </row>
    <row r="252" spans="1:6" x14ac:dyDescent="0.2">
      <c r="A252" s="38"/>
      <c r="B252" s="3"/>
      <c r="C252" s="8"/>
      <c r="D252" s="20"/>
      <c r="E252" s="20"/>
      <c r="F252" s="20"/>
    </row>
    <row r="253" spans="1:6" x14ac:dyDescent="0.2">
      <c r="A253" s="38"/>
      <c r="B253" s="4"/>
      <c r="C253" s="15"/>
      <c r="D253" s="32"/>
      <c r="E253" s="32"/>
      <c r="F253" s="32"/>
    </row>
    <row r="254" spans="1:6" x14ac:dyDescent="0.2">
      <c r="A254" s="38"/>
      <c r="B254" s="3"/>
      <c r="C254" s="8"/>
      <c r="D254" s="20"/>
      <c r="E254" s="20"/>
      <c r="F254" s="20"/>
    </row>
  </sheetData>
  <sheetProtection algorithmName="SHA-512" hashValue="wU9jLKyvHPwwHhj20ArTwl3lOdLXRGjzuv9vZqFbiytgHbrPUSacqjoKydxxA1ngBSqYCUgpOFvGkV3Xoxyjxg==" saltValue="6HCpkKnmqJzkJUuoUkCGsw==" spinCount="100000" sheet="1" objects="1" scenarios="1"/>
  <mergeCells count="3">
    <mergeCell ref="B14:F14"/>
    <mergeCell ref="B17:F17"/>
    <mergeCell ref="B39:F39"/>
  </mergeCells>
  <phoneticPr fontId="1" type="noConversion"/>
  <pageMargins left="0.98425196850393704" right="0.39370078740157483" top="0.98425196850393704" bottom="0.78740157480314965" header="0" footer="0"/>
  <pageSetup paperSize="9" scale="95" orientation="portrait" r:id="rId1"/>
  <headerFooter alignWithMargins="0">
    <oddHeader>&amp;L&amp;"-,Običajno"Popis del&amp;R&amp;"Calibri,Običajno"Občina Šmartno pri Litiji</oddHeader>
    <oddFooter>&amp;R&amp;"Calibri,Običajno"&amp;P/&amp;N</oddFooter>
  </headerFooter>
  <rowBreaks count="7" manualBreakCount="7">
    <brk id="55" max="5" man="1"/>
    <brk id="88" max="5" man="1"/>
    <brk id="118" max="5" man="1"/>
    <brk id="147" max="5" man="1"/>
    <brk id="174" max="5" man="1"/>
    <brk id="184" max="5" man="1"/>
    <brk id="2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POPIS DEL</vt:lpstr>
      <vt:lpstr>'POPIS DEL'!Področje_tiskanja</vt:lpstr>
      <vt:lpstr>'POPIS DEL'!Tiskanje_naslovov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POPIS DEL</dc:title>
  <dc:creator>Pino d.o.o.</dc:creator>
  <cp:lastModifiedBy>Pino</cp:lastModifiedBy>
  <cp:lastPrinted>2017-01-06T07:44:56Z</cp:lastPrinted>
  <dcterms:created xsi:type="dcterms:W3CDTF">2005-10-27T05:42:28Z</dcterms:created>
  <dcterms:modified xsi:type="dcterms:W3CDTF">2017-01-24T11:01:22Z</dcterms:modified>
</cp:coreProperties>
</file>