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20" windowWidth="24915" windowHeight="12075" activeTab="1"/>
  </bookViews>
  <sheets>
    <sheet name="List1" sheetId="1" r:id="rId1"/>
    <sheet name="List2" sheetId="2" r:id="rId2"/>
    <sheet name="List3" sheetId="3" r:id="rId3"/>
  </sheets>
  <calcPr calcId="144525"/>
</workbook>
</file>

<file path=xl/calcChain.xml><?xml version="1.0" encoding="utf-8"?>
<calcChain xmlns="http://schemas.openxmlformats.org/spreadsheetml/2006/main">
  <c r="M22" i="2" l="1"/>
  <c r="K22" i="2"/>
  <c r="J22" i="2"/>
  <c r="I22" i="2"/>
  <c r="G22" i="2"/>
  <c r="F22" i="2"/>
  <c r="E22" i="2"/>
  <c r="C22" i="2"/>
  <c r="B22" i="2"/>
  <c r="L21" i="2"/>
  <c r="K21" i="2"/>
  <c r="J21" i="2"/>
  <c r="H21" i="2"/>
  <c r="G21" i="2"/>
  <c r="F21" i="2"/>
  <c r="D21" i="2"/>
  <c r="C21" i="2"/>
  <c r="B21" i="2"/>
  <c r="L20" i="2"/>
  <c r="K20" i="2"/>
  <c r="K25" i="2" s="1"/>
  <c r="I20" i="2"/>
  <c r="H20" i="2"/>
  <c r="G20" i="2"/>
  <c r="G25" i="2" s="1"/>
  <c r="E20" i="2"/>
  <c r="D20" i="2"/>
  <c r="C20" i="2"/>
  <c r="C25" i="2" s="1"/>
  <c r="M16" i="2"/>
  <c r="L16" i="2"/>
  <c r="L22" i="2" s="1"/>
  <c r="K16" i="2"/>
  <c r="J16" i="2"/>
  <c r="I16" i="2"/>
  <c r="H16" i="2"/>
  <c r="H22" i="2" s="1"/>
  <c r="G16" i="2"/>
  <c r="F16" i="2"/>
  <c r="E16" i="2"/>
  <c r="D16" i="2"/>
  <c r="D22" i="2" s="1"/>
  <c r="D25" i="2" s="1"/>
  <c r="C16" i="2"/>
  <c r="B16" i="2"/>
  <c r="O16" i="2" s="1"/>
  <c r="M15" i="2"/>
  <c r="M21" i="2" s="1"/>
  <c r="L15" i="2"/>
  <c r="K15" i="2"/>
  <c r="J15" i="2"/>
  <c r="I15" i="2"/>
  <c r="I21" i="2" s="1"/>
  <c r="I25" i="2" s="1"/>
  <c r="H15" i="2"/>
  <c r="G15" i="2"/>
  <c r="F15" i="2"/>
  <c r="E15" i="2"/>
  <c r="E21" i="2" s="1"/>
  <c r="E25" i="2" s="1"/>
  <c r="D15" i="2"/>
  <c r="C15" i="2"/>
  <c r="B15" i="2"/>
  <c r="O15" i="2" s="1"/>
  <c r="M14" i="2"/>
  <c r="M20" i="2" s="1"/>
  <c r="L14" i="2"/>
  <c r="K14" i="2"/>
  <c r="J14" i="2"/>
  <c r="J20" i="2" s="1"/>
  <c r="J25" i="2" s="1"/>
  <c r="I14" i="2"/>
  <c r="H14" i="2"/>
  <c r="G14" i="2"/>
  <c r="F14" i="2"/>
  <c r="F20" i="2" s="1"/>
  <c r="F25" i="2" s="1"/>
  <c r="E14" i="2"/>
  <c r="D14" i="2"/>
  <c r="C14" i="2"/>
  <c r="B14" i="2"/>
  <c r="B20" i="2" s="1"/>
  <c r="M11" i="2"/>
  <c r="L11" i="2"/>
  <c r="K11" i="2"/>
  <c r="J11" i="2"/>
  <c r="I11" i="2"/>
  <c r="H11" i="2"/>
  <c r="G11" i="2"/>
  <c r="F11" i="2"/>
  <c r="E11" i="2"/>
  <c r="D11" i="2"/>
  <c r="C11" i="2"/>
  <c r="B11" i="2"/>
  <c r="M14" i="1"/>
  <c r="M20" i="1" s="1"/>
  <c r="L14" i="1"/>
  <c r="L20" i="1" s="1"/>
  <c r="K14" i="1"/>
  <c r="K20" i="1" s="1"/>
  <c r="J14" i="1"/>
  <c r="J20" i="1" s="1"/>
  <c r="I14" i="1"/>
  <c r="I20" i="1" s="1"/>
  <c r="H14" i="1"/>
  <c r="H20" i="1" s="1"/>
  <c r="G14" i="1"/>
  <c r="G20" i="1" s="1"/>
  <c r="F14" i="1"/>
  <c r="F20" i="1" s="1"/>
  <c r="E14" i="1"/>
  <c r="E20" i="1" s="1"/>
  <c r="D14" i="1"/>
  <c r="D20" i="1" s="1"/>
  <c r="C14" i="1"/>
  <c r="C20" i="1" s="1"/>
  <c r="B14" i="1"/>
  <c r="B20" i="1" s="1"/>
  <c r="M16" i="1"/>
  <c r="M22" i="1" s="1"/>
  <c r="L16" i="1"/>
  <c r="L22" i="1" s="1"/>
  <c r="K16" i="1"/>
  <c r="K22" i="1" s="1"/>
  <c r="J16" i="1"/>
  <c r="J22" i="1" s="1"/>
  <c r="I16" i="1"/>
  <c r="I22" i="1" s="1"/>
  <c r="H16" i="1"/>
  <c r="H22" i="1" s="1"/>
  <c r="G16" i="1"/>
  <c r="G22" i="1" s="1"/>
  <c r="F16" i="1"/>
  <c r="F22" i="1" s="1"/>
  <c r="E16" i="1"/>
  <c r="E22" i="1" s="1"/>
  <c r="D16" i="1"/>
  <c r="D22" i="1" s="1"/>
  <c r="C16" i="1"/>
  <c r="C22" i="1" s="1"/>
  <c r="B16" i="1"/>
  <c r="O16" i="1" s="1"/>
  <c r="M15" i="1"/>
  <c r="M21" i="1" s="1"/>
  <c r="L15" i="1"/>
  <c r="L21" i="1" s="1"/>
  <c r="K15" i="1"/>
  <c r="K21" i="1" s="1"/>
  <c r="J15" i="1"/>
  <c r="J21" i="1" s="1"/>
  <c r="I15" i="1"/>
  <c r="I21" i="1" s="1"/>
  <c r="H15" i="1"/>
  <c r="H21" i="1" s="1"/>
  <c r="G15" i="1"/>
  <c r="G21" i="1" s="1"/>
  <c r="F15" i="1"/>
  <c r="F21" i="1" s="1"/>
  <c r="E15" i="1"/>
  <c r="E21" i="1" s="1"/>
  <c r="D15" i="1"/>
  <c r="D21" i="1" s="1"/>
  <c r="C15" i="1"/>
  <c r="C21" i="1" s="1"/>
  <c r="B15" i="1"/>
  <c r="O15" i="1" s="1"/>
  <c r="M25" i="2" l="1"/>
  <c r="O11" i="2"/>
  <c r="L25" i="2"/>
  <c r="O20" i="2"/>
  <c r="B25" i="2"/>
  <c r="H25" i="2"/>
  <c r="O21" i="2"/>
  <c r="O22" i="2"/>
  <c r="O14" i="2"/>
  <c r="B21" i="1"/>
  <c r="B22" i="1"/>
  <c r="O14" i="1"/>
  <c r="O25" i="2" l="1"/>
  <c r="O22" i="1"/>
  <c r="F25" i="1"/>
  <c r="D25" i="1"/>
  <c r="M11" i="1"/>
  <c r="L11" i="1"/>
  <c r="K11" i="1"/>
  <c r="J11" i="1"/>
  <c r="I11" i="1"/>
  <c r="H11" i="1"/>
  <c r="G11" i="1"/>
  <c r="F11" i="1"/>
  <c r="E11" i="1"/>
  <c r="D11" i="1"/>
  <c r="C11" i="1"/>
  <c r="B11" i="1"/>
  <c r="L25" i="1" l="1"/>
  <c r="O21" i="1"/>
  <c r="J25" i="1"/>
  <c r="H25" i="1"/>
  <c r="O11" i="1"/>
  <c r="B25" i="1"/>
  <c r="C25" i="1"/>
  <c r="E25" i="1"/>
  <c r="G25" i="1"/>
  <c r="I25" i="1"/>
  <c r="K25" i="1"/>
  <c r="M25" i="1"/>
  <c r="O20" i="1" l="1"/>
  <c r="O25" i="1" s="1"/>
</calcChain>
</file>

<file path=xl/sharedStrings.xml><?xml version="1.0" encoding="utf-8"?>
<sst xmlns="http://schemas.openxmlformats.org/spreadsheetml/2006/main" count="94" uniqueCount="31">
  <si>
    <t>I. Točkovanje</t>
  </si>
  <si>
    <t>KUD FS Javorje</t>
  </si>
  <si>
    <t>Pevsko društvo Zvon</t>
  </si>
  <si>
    <t>KUD Vajkard</t>
  </si>
  <si>
    <t>Prosvetno društvo  Šmartno</t>
  </si>
  <si>
    <t>Cum anima</t>
  </si>
  <si>
    <t>FS Tamburaški orkester</t>
  </si>
  <si>
    <t>KŠD Velika Štanga</t>
  </si>
  <si>
    <t>Društvo Laz</t>
  </si>
  <si>
    <t>KD Javorje</t>
  </si>
  <si>
    <t>Etnološko društvo</t>
  </si>
  <si>
    <t>Skupaj</t>
  </si>
  <si>
    <t>Višina točke</t>
  </si>
  <si>
    <t>Program</t>
  </si>
  <si>
    <t>Velikost</t>
  </si>
  <si>
    <t>Tekmovanja</t>
  </si>
  <si>
    <t>Oprema</t>
  </si>
  <si>
    <t>Izobraževanje</t>
  </si>
  <si>
    <t>Skupaj točk</t>
  </si>
  <si>
    <t>KD Prinsku</t>
  </si>
  <si>
    <t>SKUPAJ PROGRAMI</t>
  </si>
  <si>
    <t>Redna dejavnost</t>
  </si>
  <si>
    <t>II. Predlog za višino sofinanciranja v €</t>
  </si>
  <si>
    <t>Založništvo</t>
  </si>
  <si>
    <t>ZKD</t>
  </si>
  <si>
    <t>PGD Primskovo</t>
  </si>
  <si>
    <t>Darko Vidic</t>
  </si>
  <si>
    <t>Projekt/drugo</t>
  </si>
  <si>
    <t>Delovanje</t>
  </si>
  <si>
    <t>Leto 2017- KULTURA</t>
  </si>
  <si>
    <t>Tamburaški orkester Šmartno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</si>
</sst>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b/>
      <sz val="8"/>
      <name val="Arial CE"/>
      <charset val="238"/>
    </font>
    <font>
      <sz val="8"/>
      <name val="Calibri"/>
      <family val="2"/>
      <charset val="238"/>
      <scheme val="minor"/>
    </font>
    <font>
      <sz val="8"/>
      <name val="Arial CE"/>
      <charset val="238"/>
    </font>
    <font>
      <sz val="8"/>
      <color rgb="FFFF0000"/>
      <name val="Calibri"/>
      <family val="2"/>
      <charset val="238"/>
      <scheme val="minor"/>
    </font>
    <font>
      <b/>
      <sz val="8"/>
      <color rgb="FFFF0000"/>
      <name val="Calibri"/>
      <family val="2"/>
      <charset val="238"/>
      <scheme val="minor"/>
    </font>
    <font>
      <b/>
      <sz val="8"/>
      <color rgb="FFFF0000"/>
      <name val="Arial CE"/>
      <charset val="238"/>
    </font>
    <font>
      <sz val="8"/>
      <color rgb="FFFF0000"/>
      <name val="Arial CE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1" xfId="0" applyFont="1" applyBorder="1"/>
    <xf numFmtId="0" fontId="2" fillId="0" borderId="1" xfId="0" applyFont="1" applyBorder="1"/>
    <xf numFmtId="0" fontId="3" fillId="0" borderId="1" xfId="0" applyFont="1" applyBorder="1"/>
    <xf numFmtId="0" fontId="2" fillId="0" borderId="1" xfId="0" applyNumberFormat="1" applyFont="1" applyBorder="1" applyAlignment="1">
      <alignment horizontal="justify"/>
    </xf>
    <xf numFmtId="0" fontId="2" fillId="0" borderId="1" xfId="0" applyNumberFormat="1" applyFont="1" applyBorder="1" applyAlignment="1">
      <alignment horizontal="justify" vertical="justify"/>
    </xf>
    <xf numFmtId="0" fontId="2" fillId="0" borderId="1" xfId="0" applyFont="1" applyBorder="1" applyAlignment="1">
      <alignment horizontal="justify"/>
    </xf>
    <xf numFmtId="0" fontId="3" fillId="0" borderId="1" xfId="0" applyNumberFormat="1" applyFont="1" applyBorder="1"/>
    <xf numFmtId="0" fontId="4" fillId="0" borderId="1" xfId="0" applyNumberFormat="1" applyFont="1" applyBorder="1"/>
    <xf numFmtId="0" fontId="2" fillId="0" borderId="1" xfId="0" applyNumberFormat="1" applyFont="1" applyBorder="1"/>
    <xf numFmtId="0" fontId="4" fillId="0" borderId="1" xfId="0" applyFont="1" applyBorder="1"/>
    <xf numFmtId="2" fontId="2" fillId="0" borderId="1" xfId="0" applyNumberFormat="1" applyFont="1" applyBorder="1"/>
    <xf numFmtId="2" fontId="4" fillId="0" borderId="1" xfId="0" applyNumberFormat="1" applyFont="1" applyBorder="1"/>
    <xf numFmtId="4" fontId="4" fillId="0" borderId="1" xfId="0" applyNumberFormat="1" applyFont="1" applyBorder="1"/>
    <xf numFmtId="4" fontId="2" fillId="0" borderId="1" xfId="0" applyNumberFormat="1" applyFont="1" applyBorder="1"/>
    <xf numFmtId="0" fontId="5" fillId="0" borderId="1" xfId="0" applyNumberFormat="1" applyFont="1" applyBorder="1"/>
    <xf numFmtId="4" fontId="3" fillId="0" borderId="1" xfId="0" applyNumberFormat="1" applyFont="1" applyBorder="1"/>
    <xf numFmtId="0" fontId="1" fillId="0" borderId="1" xfId="0" applyFont="1" applyBorder="1" applyAlignment="1">
      <alignment wrapText="1"/>
    </xf>
    <xf numFmtId="0" fontId="6" fillId="0" borderId="1" xfId="0" applyFont="1" applyBorder="1"/>
    <xf numFmtId="0" fontId="5" fillId="0" borderId="1" xfId="0" applyFont="1" applyBorder="1"/>
    <xf numFmtId="0" fontId="7" fillId="0" borderId="1" xfId="0" applyNumberFormat="1" applyFont="1" applyBorder="1" applyAlignment="1">
      <alignment horizontal="justify"/>
    </xf>
    <xf numFmtId="0" fontId="7" fillId="0" borderId="1" xfId="0" applyNumberFormat="1" applyFont="1" applyBorder="1"/>
    <xf numFmtId="2" fontId="7" fillId="0" borderId="1" xfId="0" applyNumberFormat="1" applyFont="1" applyBorder="1"/>
    <xf numFmtId="0" fontId="8" fillId="0" borderId="1" xfId="0" applyNumberFormat="1" applyFont="1" applyBorder="1"/>
    <xf numFmtId="4" fontId="8" fillId="0" borderId="1" xfId="0" applyNumberFormat="1" applyFont="1" applyBorder="1"/>
    <xf numFmtId="4" fontId="5" fillId="0" borderId="1" xfId="0" applyNumberFormat="1" applyFont="1" applyBorder="1"/>
    <xf numFmtId="4" fontId="7" fillId="0" borderId="1" xfId="0" applyNumberFormat="1" applyFont="1" applyBorder="1"/>
  </cellXfs>
  <cellStyles count="1">
    <cellStyle name="Navad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1"/>
  <sheetViews>
    <sheetView workbookViewId="0">
      <selection sqref="A1:XFD1048576"/>
    </sheetView>
  </sheetViews>
  <sheetFormatPr defaultColWidth="13.5703125" defaultRowHeight="11.25" x14ac:dyDescent="0.2"/>
  <cols>
    <col min="1" max="1" width="13.140625" style="3" customWidth="1"/>
    <col min="2" max="2" width="6.85546875" style="3" customWidth="1"/>
    <col min="3" max="3" width="7.42578125" style="3" customWidth="1"/>
    <col min="4" max="4" width="8.28515625" style="3" customWidth="1"/>
    <col min="5" max="5" width="9.140625" style="3" customWidth="1"/>
    <col min="6" max="6" width="7.28515625" style="3" customWidth="1"/>
    <col min="7" max="7" width="9.28515625" style="3" customWidth="1"/>
    <col min="8" max="8" width="10.85546875" style="3" customWidth="1"/>
    <col min="9" max="9" width="7" style="3" customWidth="1"/>
    <col min="10" max="10" width="7.140625" style="3" bestFit="1" customWidth="1"/>
    <col min="11" max="11" width="6.7109375" style="3" customWidth="1"/>
    <col min="12" max="12" width="8.7109375" style="3" customWidth="1"/>
    <col min="13" max="14" width="6.7109375" style="3" customWidth="1"/>
    <col min="15" max="15" width="9.28515625" style="3" customWidth="1"/>
    <col min="16" max="16" width="6" style="3" customWidth="1"/>
    <col min="17" max="16384" width="13.5703125" style="3"/>
  </cols>
  <sheetData>
    <row r="1" spans="1:17" s="1" customFormat="1" ht="22.5" x14ac:dyDescent="0.2">
      <c r="A1" s="17" t="s">
        <v>29</v>
      </c>
    </row>
    <row r="2" spans="1:17" x14ac:dyDescent="0.2">
      <c r="A2" s="2" t="s">
        <v>0</v>
      </c>
      <c r="P2" s="2"/>
    </row>
    <row r="3" spans="1:17" s="6" customFormat="1" ht="33.75" x14ac:dyDescent="0.2">
      <c r="A3" s="4"/>
      <c r="B3" s="4" t="s">
        <v>1</v>
      </c>
      <c r="C3" s="4" t="s">
        <v>2</v>
      </c>
      <c r="D3" s="4" t="s">
        <v>3</v>
      </c>
      <c r="E3" s="5" t="s">
        <v>4</v>
      </c>
      <c r="F3" s="5" t="s">
        <v>5</v>
      </c>
      <c r="G3" s="4" t="s">
        <v>25</v>
      </c>
      <c r="H3" s="4" t="s">
        <v>30</v>
      </c>
      <c r="I3" s="4" t="s">
        <v>7</v>
      </c>
      <c r="J3" s="4" t="s">
        <v>8</v>
      </c>
      <c r="K3" s="4" t="s">
        <v>9</v>
      </c>
      <c r="L3" s="4" t="s">
        <v>10</v>
      </c>
      <c r="M3" s="4" t="s">
        <v>26</v>
      </c>
      <c r="N3" s="4" t="s">
        <v>24</v>
      </c>
      <c r="O3" s="4" t="s">
        <v>11</v>
      </c>
      <c r="P3" s="6" t="s">
        <v>12</v>
      </c>
    </row>
    <row r="4" spans="1:17" x14ac:dyDescent="0.2">
      <c r="A4" s="3" t="s">
        <v>13</v>
      </c>
      <c r="B4" s="3">
        <v>2160</v>
      </c>
      <c r="C4" s="7">
        <v>2800</v>
      </c>
      <c r="D4" s="7">
        <v>2100</v>
      </c>
      <c r="E4" s="7">
        <v>1700</v>
      </c>
      <c r="F4" s="7">
        <v>1120</v>
      </c>
      <c r="G4" s="7">
        <v>1200</v>
      </c>
      <c r="H4" s="7">
        <v>2250</v>
      </c>
      <c r="I4" s="7">
        <v>990</v>
      </c>
      <c r="J4" s="7">
        <v>1360</v>
      </c>
      <c r="K4" s="7">
        <v>1450</v>
      </c>
      <c r="L4" s="7">
        <v>860</v>
      </c>
      <c r="M4" s="7">
        <v>710</v>
      </c>
      <c r="N4" s="7"/>
      <c r="O4" s="7"/>
      <c r="P4" s="7"/>
    </row>
    <row r="5" spans="1:17" x14ac:dyDescent="0.2">
      <c r="A5" s="3" t="s">
        <v>14</v>
      </c>
      <c r="B5" s="3">
        <v>561.6</v>
      </c>
      <c r="C5" s="7">
        <v>588</v>
      </c>
      <c r="D5" s="7">
        <v>236.9</v>
      </c>
      <c r="E5" s="7">
        <v>493</v>
      </c>
      <c r="F5" s="7">
        <v>97.6</v>
      </c>
      <c r="G5" s="7">
        <v>150</v>
      </c>
      <c r="H5" s="7">
        <v>267.75</v>
      </c>
      <c r="I5" s="7">
        <v>99</v>
      </c>
      <c r="J5" s="7">
        <v>163.19999999999999</v>
      </c>
      <c r="K5" s="7">
        <v>203</v>
      </c>
      <c r="L5" s="7">
        <v>197.8</v>
      </c>
      <c r="M5" s="7">
        <v>3.55</v>
      </c>
      <c r="N5" s="7"/>
      <c r="O5" s="7"/>
      <c r="P5" s="7"/>
    </row>
    <row r="6" spans="1:17" x14ac:dyDescent="0.2">
      <c r="A6" s="3" t="s">
        <v>15</v>
      </c>
      <c r="B6" s="3">
        <v>200</v>
      </c>
      <c r="C6" s="7">
        <v>100</v>
      </c>
      <c r="D6" s="7">
        <v>300</v>
      </c>
      <c r="E6" s="7">
        <v>100</v>
      </c>
      <c r="F6" s="7">
        <v>100</v>
      </c>
      <c r="G6" s="7"/>
      <c r="H6" s="7">
        <v>800</v>
      </c>
      <c r="I6" s="7"/>
      <c r="J6" s="7">
        <v>100</v>
      </c>
      <c r="K6" s="7"/>
      <c r="M6" s="7"/>
      <c r="N6" s="7"/>
      <c r="O6" s="7"/>
      <c r="P6" s="7"/>
    </row>
    <row r="7" spans="1:17" x14ac:dyDescent="0.2">
      <c r="A7" s="3" t="s">
        <v>27</v>
      </c>
      <c r="B7" s="7"/>
      <c r="C7" s="7">
        <v>200</v>
      </c>
      <c r="D7" s="7"/>
      <c r="E7" s="7">
        <v>450</v>
      </c>
      <c r="F7" s="7"/>
      <c r="G7" s="8"/>
      <c r="H7" s="7"/>
      <c r="I7" s="7"/>
      <c r="J7" s="7"/>
      <c r="K7" s="7">
        <v>100</v>
      </c>
      <c r="L7" s="7">
        <v>400</v>
      </c>
      <c r="M7" s="7">
        <v>100</v>
      </c>
      <c r="N7" s="7"/>
      <c r="O7" s="7"/>
      <c r="P7" s="7"/>
    </row>
    <row r="8" spans="1:17" x14ac:dyDescent="0.2">
      <c r="C8" s="7"/>
      <c r="D8" s="7"/>
      <c r="E8" s="7"/>
      <c r="F8" s="7"/>
      <c r="G8" s="7"/>
      <c r="H8" s="7"/>
      <c r="I8" s="7"/>
      <c r="J8" s="7"/>
      <c r="O8" s="7"/>
      <c r="P8" s="7"/>
    </row>
    <row r="9" spans="1:17" x14ac:dyDescent="0.2">
      <c r="A9" s="3" t="s">
        <v>16</v>
      </c>
      <c r="B9" s="7">
        <v>2600</v>
      </c>
      <c r="C9" s="7">
        <v>1200</v>
      </c>
      <c r="D9" s="7">
        <v>1150</v>
      </c>
      <c r="E9" s="7">
        <v>2000</v>
      </c>
      <c r="F9" s="7">
        <v>480</v>
      </c>
      <c r="G9" s="8">
        <v>1250</v>
      </c>
      <c r="H9" s="7">
        <v>1050</v>
      </c>
      <c r="I9" s="7">
        <v>600</v>
      </c>
      <c r="J9" s="7">
        <v>720</v>
      </c>
      <c r="K9" s="7">
        <v>1400</v>
      </c>
      <c r="L9" s="7">
        <v>300</v>
      </c>
      <c r="M9" s="7">
        <v>30</v>
      </c>
      <c r="N9" s="7"/>
      <c r="O9" s="7"/>
      <c r="P9" s="7"/>
    </row>
    <row r="10" spans="1:17" x14ac:dyDescent="0.2">
      <c r="A10" s="3" t="s">
        <v>17</v>
      </c>
      <c r="B10" s="7">
        <v>600</v>
      </c>
      <c r="C10" s="7">
        <v>400</v>
      </c>
      <c r="D10" s="7">
        <v>200</v>
      </c>
      <c r="E10" s="7"/>
      <c r="F10" s="7">
        <v>200</v>
      </c>
      <c r="G10" s="8"/>
      <c r="H10" s="7">
        <v>300</v>
      </c>
      <c r="I10" s="7"/>
      <c r="J10" s="7">
        <v>400</v>
      </c>
      <c r="K10" s="7">
        <v>200</v>
      </c>
      <c r="L10" s="7"/>
      <c r="M10" s="7"/>
      <c r="N10" s="7"/>
      <c r="O10" s="7"/>
      <c r="P10" s="7"/>
    </row>
    <row r="11" spans="1:17" s="2" customFormat="1" x14ac:dyDescent="0.2">
      <c r="A11" s="2" t="s">
        <v>18</v>
      </c>
      <c r="B11" s="9">
        <f t="shared" ref="B11:M11" si="0">SUM(B4:B10)</f>
        <v>6121.6</v>
      </c>
      <c r="C11" s="9">
        <f t="shared" si="0"/>
        <v>5288</v>
      </c>
      <c r="D11" s="9">
        <f t="shared" si="0"/>
        <v>3986.9</v>
      </c>
      <c r="E11" s="9">
        <f t="shared" si="0"/>
        <v>4743</v>
      </c>
      <c r="F11" s="9">
        <f t="shared" si="0"/>
        <v>1997.6</v>
      </c>
      <c r="G11" s="9">
        <f t="shared" si="0"/>
        <v>2600</v>
      </c>
      <c r="H11" s="9">
        <f t="shared" si="0"/>
        <v>4667.75</v>
      </c>
      <c r="I11" s="9">
        <f t="shared" si="0"/>
        <v>1689</v>
      </c>
      <c r="J11" s="9">
        <f t="shared" si="0"/>
        <v>2743.2</v>
      </c>
      <c r="K11" s="9">
        <f t="shared" si="0"/>
        <v>3353</v>
      </c>
      <c r="L11" s="9">
        <f t="shared" si="0"/>
        <v>1757.8</v>
      </c>
      <c r="M11" s="9">
        <f t="shared" si="0"/>
        <v>843.55</v>
      </c>
      <c r="N11" s="9"/>
      <c r="O11" s="9">
        <f>SUM(B11:M11)</f>
        <v>39791.4</v>
      </c>
      <c r="P11" s="10"/>
    </row>
    <row r="12" spans="1:17" s="2" customFormat="1" x14ac:dyDescent="0.2"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9"/>
    </row>
    <row r="13" spans="1:17" s="6" customFormat="1" ht="33.75" x14ac:dyDescent="0.2">
      <c r="A13" s="4"/>
      <c r="B13" s="4" t="s">
        <v>1</v>
      </c>
      <c r="C13" s="4" t="s">
        <v>2</v>
      </c>
      <c r="D13" s="4" t="s">
        <v>3</v>
      </c>
      <c r="E13" s="5" t="s">
        <v>4</v>
      </c>
      <c r="F13" s="5" t="s">
        <v>5</v>
      </c>
      <c r="G13" s="4" t="s">
        <v>19</v>
      </c>
      <c r="H13" s="4" t="s">
        <v>6</v>
      </c>
      <c r="I13" s="4" t="s">
        <v>7</v>
      </c>
      <c r="J13" s="4" t="s">
        <v>8</v>
      </c>
      <c r="K13" s="4" t="s">
        <v>9</v>
      </c>
      <c r="L13" s="4" t="s">
        <v>10</v>
      </c>
      <c r="M13" s="4" t="s">
        <v>26</v>
      </c>
      <c r="N13" s="4"/>
      <c r="O13" s="6" t="s">
        <v>20</v>
      </c>
    </row>
    <row r="14" spans="1:17" x14ac:dyDescent="0.2">
      <c r="A14" s="7" t="s">
        <v>21</v>
      </c>
      <c r="B14" s="8">
        <f>B4+B5+B6+B7</f>
        <v>2921.6</v>
      </c>
      <c r="C14" s="8">
        <f t="shared" ref="C14:M14" si="1">C4+C5+C6+C7</f>
        <v>3688</v>
      </c>
      <c r="D14" s="8">
        <f t="shared" si="1"/>
        <v>2636.9</v>
      </c>
      <c r="E14" s="8">
        <f t="shared" si="1"/>
        <v>2743</v>
      </c>
      <c r="F14" s="8">
        <f t="shared" si="1"/>
        <v>1317.6</v>
      </c>
      <c r="G14" s="8">
        <f t="shared" si="1"/>
        <v>1350</v>
      </c>
      <c r="H14" s="8">
        <f t="shared" si="1"/>
        <v>3317.75</v>
      </c>
      <c r="I14" s="8">
        <f t="shared" si="1"/>
        <v>1089</v>
      </c>
      <c r="J14" s="8">
        <f t="shared" si="1"/>
        <v>1623.2</v>
      </c>
      <c r="K14" s="8">
        <f t="shared" si="1"/>
        <v>1753</v>
      </c>
      <c r="L14" s="8">
        <f t="shared" si="1"/>
        <v>1457.8</v>
      </c>
      <c r="M14" s="8">
        <f t="shared" si="1"/>
        <v>813.55</v>
      </c>
      <c r="N14" s="8"/>
      <c r="O14" s="10">
        <f>SUM(B14:N14)</f>
        <v>24711.399999999998</v>
      </c>
      <c r="P14" s="1">
        <v>0.872</v>
      </c>
    </row>
    <row r="15" spans="1:17" x14ac:dyDescent="0.2">
      <c r="A15" s="7" t="s">
        <v>16</v>
      </c>
      <c r="B15" s="7">
        <f>B9</f>
        <v>2600</v>
      </c>
      <c r="C15" s="7">
        <f t="shared" ref="C15:M15" si="2">C9</f>
        <v>1200</v>
      </c>
      <c r="D15" s="7">
        <f t="shared" si="2"/>
        <v>1150</v>
      </c>
      <c r="E15" s="7">
        <f t="shared" si="2"/>
        <v>2000</v>
      </c>
      <c r="F15" s="7">
        <f t="shared" si="2"/>
        <v>480</v>
      </c>
      <c r="G15" s="7">
        <f t="shared" si="2"/>
        <v>1250</v>
      </c>
      <c r="H15" s="7">
        <f t="shared" si="2"/>
        <v>1050</v>
      </c>
      <c r="I15" s="7">
        <f t="shared" si="2"/>
        <v>600</v>
      </c>
      <c r="J15" s="7">
        <f t="shared" si="2"/>
        <v>720</v>
      </c>
      <c r="K15" s="7">
        <f t="shared" si="2"/>
        <v>1400</v>
      </c>
      <c r="L15" s="7">
        <f t="shared" si="2"/>
        <v>300</v>
      </c>
      <c r="M15" s="7">
        <f t="shared" si="2"/>
        <v>30</v>
      </c>
      <c r="N15" s="7"/>
      <c r="O15" s="7">
        <f>SUM(B15:N15)</f>
        <v>12780</v>
      </c>
      <c r="P15" s="1">
        <v>0.19800000000000001</v>
      </c>
      <c r="Q15" s="12"/>
    </row>
    <row r="16" spans="1:17" x14ac:dyDescent="0.2">
      <c r="A16" s="3" t="s">
        <v>17</v>
      </c>
      <c r="B16" s="7">
        <f>B10</f>
        <v>600</v>
      </c>
      <c r="C16" s="7">
        <f t="shared" ref="C16:M16" si="3">C10</f>
        <v>400</v>
      </c>
      <c r="D16" s="7">
        <f t="shared" si="3"/>
        <v>200</v>
      </c>
      <c r="E16" s="7">
        <f t="shared" si="3"/>
        <v>0</v>
      </c>
      <c r="F16" s="7">
        <f t="shared" si="3"/>
        <v>200</v>
      </c>
      <c r="G16" s="7">
        <f t="shared" si="3"/>
        <v>0</v>
      </c>
      <c r="H16" s="7">
        <f t="shared" si="3"/>
        <v>300</v>
      </c>
      <c r="I16" s="7">
        <f t="shared" si="3"/>
        <v>0</v>
      </c>
      <c r="J16" s="7">
        <f t="shared" si="3"/>
        <v>400</v>
      </c>
      <c r="K16" s="7">
        <f t="shared" si="3"/>
        <v>200</v>
      </c>
      <c r="L16" s="7">
        <f t="shared" si="3"/>
        <v>0</v>
      </c>
      <c r="M16" s="7">
        <f t="shared" si="3"/>
        <v>0</v>
      </c>
      <c r="N16" s="7"/>
      <c r="O16" s="7">
        <f>SUM(B16:N16)</f>
        <v>2300</v>
      </c>
      <c r="P16" s="1">
        <v>0.55100000000000005</v>
      </c>
    </row>
    <row r="17" spans="1:17" x14ac:dyDescent="0.2">
      <c r="A17" s="7"/>
      <c r="B17" s="7"/>
      <c r="C17" s="7"/>
      <c r="D17" s="7"/>
      <c r="E17" s="7"/>
      <c r="F17" s="7"/>
      <c r="G17" s="7"/>
    </row>
    <row r="18" spans="1:17" x14ac:dyDescent="0.2">
      <c r="A18" s="2" t="s">
        <v>22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P18" s="7"/>
      <c r="Q18" s="2"/>
    </row>
    <row r="19" spans="1:17" s="6" customFormat="1" x14ac:dyDescent="0.2">
      <c r="A19" s="4"/>
      <c r="B19" s="4"/>
      <c r="C19" s="4"/>
      <c r="D19" s="4"/>
      <c r="E19" s="5"/>
      <c r="F19" s="5"/>
      <c r="G19" s="4"/>
      <c r="H19" s="4"/>
      <c r="I19" s="4"/>
      <c r="J19" s="4"/>
      <c r="K19" s="4"/>
      <c r="L19" s="4"/>
      <c r="M19" s="4"/>
      <c r="N19" s="4"/>
    </row>
    <row r="20" spans="1:17" x14ac:dyDescent="0.2">
      <c r="A20" s="7" t="s">
        <v>21</v>
      </c>
      <c r="B20" s="13">
        <f>B14*0.872</f>
        <v>2547.6351999999997</v>
      </c>
      <c r="C20" s="13">
        <f t="shared" ref="C20:M20" si="4">C14*0.872</f>
        <v>3215.9360000000001</v>
      </c>
      <c r="D20" s="13">
        <f t="shared" si="4"/>
        <v>2299.3768</v>
      </c>
      <c r="E20" s="13">
        <f t="shared" si="4"/>
        <v>2391.8960000000002</v>
      </c>
      <c r="F20" s="13">
        <f t="shared" si="4"/>
        <v>1148.9471999999998</v>
      </c>
      <c r="G20" s="13">
        <f t="shared" si="4"/>
        <v>1177.2</v>
      </c>
      <c r="H20" s="13">
        <f t="shared" si="4"/>
        <v>2893.078</v>
      </c>
      <c r="I20" s="13">
        <f t="shared" si="4"/>
        <v>949.60799999999995</v>
      </c>
      <c r="J20" s="13">
        <f t="shared" si="4"/>
        <v>1415.4304</v>
      </c>
      <c r="K20" s="13">
        <f t="shared" si="4"/>
        <v>1528.616</v>
      </c>
      <c r="L20" s="13">
        <f t="shared" si="4"/>
        <v>1271.2015999999999</v>
      </c>
      <c r="M20" s="13">
        <f t="shared" si="4"/>
        <v>709.41559999999993</v>
      </c>
      <c r="N20" s="13"/>
      <c r="O20" s="13">
        <f>SUM(B20:M20)</f>
        <v>21548.340800000005</v>
      </c>
      <c r="Q20" s="12"/>
    </row>
    <row r="21" spans="1:17" x14ac:dyDescent="0.2">
      <c r="A21" s="7" t="s">
        <v>16</v>
      </c>
      <c r="B21" s="16">
        <f>B15*0.198</f>
        <v>514.80000000000007</v>
      </c>
      <c r="C21" s="16">
        <f t="shared" ref="C21:M21" si="5">C15*0.198</f>
        <v>237.60000000000002</v>
      </c>
      <c r="D21" s="16">
        <f t="shared" si="5"/>
        <v>227.70000000000002</v>
      </c>
      <c r="E21" s="16">
        <f t="shared" si="5"/>
        <v>396</v>
      </c>
      <c r="F21" s="16">
        <f t="shared" si="5"/>
        <v>95.04</v>
      </c>
      <c r="G21" s="16">
        <f t="shared" si="5"/>
        <v>247.5</v>
      </c>
      <c r="H21" s="16">
        <f t="shared" si="5"/>
        <v>207.9</v>
      </c>
      <c r="I21" s="16">
        <f t="shared" si="5"/>
        <v>118.80000000000001</v>
      </c>
      <c r="J21" s="16">
        <f t="shared" si="5"/>
        <v>142.56</v>
      </c>
      <c r="K21" s="16">
        <f t="shared" si="5"/>
        <v>277.2</v>
      </c>
      <c r="L21" s="16">
        <f t="shared" si="5"/>
        <v>59.400000000000006</v>
      </c>
      <c r="M21" s="16">
        <f t="shared" si="5"/>
        <v>5.94</v>
      </c>
      <c r="N21" s="16"/>
      <c r="O21" s="16">
        <f>SUM(B21:M21)</f>
        <v>2530.44</v>
      </c>
      <c r="Q21" s="12"/>
    </row>
    <row r="22" spans="1:17" x14ac:dyDescent="0.2">
      <c r="A22" s="3" t="s">
        <v>17</v>
      </c>
      <c r="B22" s="16">
        <f>B16*0.551</f>
        <v>330.6</v>
      </c>
      <c r="C22" s="16">
        <f t="shared" ref="C22:M22" si="6">C16*0.551</f>
        <v>220.4</v>
      </c>
      <c r="D22" s="16">
        <f t="shared" si="6"/>
        <v>110.2</v>
      </c>
      <c r="E22" s="16">
        <f t="shared" si="6"/>
        <v>0</v>
      </c>
      <c r="F22" s="16">
        <f t="shared" si="6"/>
        <v>110.2</v>
      </c>
      <c r="G22" s="16">
        <f t="shared" si="6"/>
        <v>0</v>
      </c>
      <c r="H22" s="16">
        <f t="shared" si="6"/>
        <v>165.3</v>
      </c>
      <c r="I22" s="16">
        <f t="shared" si="6"/>
        <v>0</v>
      </c>
      <c r="J22" s="16">
        <f t="shared" si="6"/>
        <v>220.4</v>
      </c>
      <c r="K22" s="16">
        <f t="shared" si="6"/>
        <v>110.2</v>
      </c>
      <c r="L22" s="16">
        <f t="shared" si="6"/>
        <v>0</v>
      </c>
      <c r="M22" s="16">
        <f t="shared" si="6"/>
        <v>0</v>
      </c>
      <c r="N22" s="16"/>
      <c r="O22" s="16">
        <f>SUM(B22:M22)</f>
        <v>1267.3000000000002</v>
      </c>
    </row>
    <row r="23" spans="1:17" x14ac:dyDescent="0.2">
      <c r="A23" s="3" t="s">
        <v>23</v>
      </c>
    </row>
    <row r="24" spans="1:17" x14ac:dyDescent="0.2">
      <c r="A24" s="3" t="s">
        <v>28</v>
      </c>
      <c r="N24" s="16">
        <v>645</v>
      </c>
      <c r="O24" s="16">
        <v>645</v>
      </c>
    </row>
    <row r="25" spans="1:17" s="2" customFormat="1" x14ac:dyDescent="0.2">
      <c r="A25" s="9" t="s">
        <v>11</v>
      </c>
      <c r="B25" s="14">
        <f t="shared" ref="B25:M25" si="7">SUM(B20:B23)</f>
        <v>3393.0351999999998</v>
      </c>
      <c r="C25" s="14">
        <f t="shared" si="7"/>
        <v>3673.9360000000001</v>
      </c>
      <c r="D25" s="14">
        <f t="shared" si="7"/>
        <v>2637.2767999999996</v>
      </c>
      <c r="E25" s="14">
        <f t="shared" si="7"/>
        <v>2787.8960000000002</v>
      </c>
      <c r="F25" s="14">
        <f t="shared" si="7"/>
        <v>1354.1871999999998</v>
      </c>
      <c r="G25" s="14">
        <f t="shared" si="7"/>
        <v>1424.7</v>
      </c>
      <c r="H25" s="14">
        <f t="shared" si="7"/>
        <v>3266.2780000000002</v>
      </c>
      <c r="I25" s="14">
        <f t="shared" si="7"/>
        <v>1068.4079999999999</v>
      </c>
      <c r="J25" s="14">
        <f t="shared" si="7"/>
        <v>1778.3904</v>
      </c>
      <c r="K25" s="14">
        <f t="shared" si="7"/>
        <v>1916.0160000000001</v>
      </c>
      <c r="L25" s="14">
        <f t="shared" si="7"/>
        <v>1330.6016</v>
      </c>
      <c r="M25" s="14">
        <f t="shared" si="7"/>
        <v>715.35559999999998</v>
      </c>
      <c r="N25" s="14">
        <v>645</v>
      </c>
      <c r="O25" s="14">
        <f>SUM(O20:O24)</f>
        <v>25991.080800000003</v>
      </c>
    </row>
    <row r="26" spans="1:17" x14ac:dyDescent="0.2">
      <c r="C26" s="7"/>
      <c r="D26" s="7"/>
      <c r="E26" s="7"/>
      <c r="F26" s="7"/>
      <c r="G26" s="7"/>
      <c r="H26" s="7"/>
      <c r="I26" s="7"/>
      <c r="J26" s="7"/>
      <c r="O26" s="7"/>
      <c r="P26" s="7"/>
    </row>
    <row r="27" spans="1:17" x14ac:dyDescent="0.2">
      <c r="C27" s="7"/>
      <c r="D27" s="7"/>
      <c r="E27" s="7"/>
      <c r="F27" s="7"/>
      <c r="G27" s="8"/>
      <c r="H27" s="7"/>
      <c r="I27" s="7"/>
      <c r="J27" s="7"/>
      <c r="K27" s="7"/>
      <c r="L27" s="7"/>
      <c r="M27" s="7"/>
      <c r="N27" s="7"/>
      <c r="O27" s="7"/>
      <c r="P27" s="7"/>
    </row>
    <row r="28" spans="1:17" x14ac:dyDescent="0.2">
      <c r="B28" s="7"/>
      <c r="C28" s="7"/>
      <c r="D28" s="7"/>
      <c r="E28" s="7"/>
      <c r="F28" s="7"/>
      <c r="G28" s="8"/>
      <c r="H28" s="7"/>
      <c r="I28" s="7"/>
      <c r="J28" s="7"/>
      <c r="K28" s="7"/>
      <c r="L28" s="7"/>
      <c r="M28" s="7"/>
      <c r="N28" s="7"/>
      <c r="O28" s="7"/>
      <c r="P28" s="7"/>
    </row>
    <row r="29" spans="1:17" x14ac:dyDescent="0.2">
      <c r="B29" s="14"/>
      <c r="C29" s="14"/>
      <c r="D29" s="14"/>
      <c r="E29" s="14"/>
      <c r="F29" s="14"/>
      <c r="G29" s="14"/>
      <c r="H29" s="14"/>
      <c r="I29" s="14"/>
      <c r="J29" s="14"/>
      <c r="K29" s="7"/>
      <c r="L29" s="7"/>
      <c r="M29" s="7"/>
      <c r="N29" s="7"/>
      <c r="O29" s="7"/>
      <c r="P29" s="7"/>
    </row>
    <row r="30" spans="1:17" x14ac:dyDescent="0.2">
      <c r="A30" s="2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10"/>
    </row>
    <row r="31" spans="1:17" x14ac:dyDescent="0.2">
      <c r="A31" s="2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9"/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1"/>
  <sheetViews>
    <sheetView tabSelected="1" workbookViewId="0">
      <selection activeCell="S13" sqref="S13"/>
    </sheetView>
  </sheetViews>
  <sheetFormatPr defaultColWidth="13.5703125" defaultRowHeight="11.25" x14ac:dyDescent="0.2"/>
  <cols>
    <col min="1" max="1" width="13.140625" style="3" customWidth="1"/>
    <col min="2" max="2" width="6.85546875" style="3" customWidth="1"/>
    <col min="3" max="3" width="7.42578125" style="3" customWidth="1"/>
    <col min="4" max="4" width="8.28515625" style="3" customWidth="1"/>
    <col min="5" max="5" width="9.140625" style="3" customWidth="1"/>
    <col min="6" max="6" width="7.28515625" style="3" customWidth="1"/>
    <col min="7" max="7" width="9.28515625" style="3" customWidth="1"/>
    <col min="8" max="8" width="10.85546875" style="3" customWidth="1"/>
    <col min="9" max="9" width="7" style="3" customWidth="1"/>
    <col min="10" max="10" width="7.140625" style="3" bestFit="1" customWidth="1"/>
    <col min="11" max="11" width="6.7109375" style="3" customWidth="1"/>
    <col min="12" max="12" width="8.7109375" style="3" customWidth="1"/>
    <col min="13" max="13" width="6.7109375" style="19" customWidth="1"/>
    <col min="14" max="14" width="6.7109375" style="3" customWidth="1"/>
    <col min="15" max="15" width="9.28515625" style="3" customWidth="1"/>
    <col min="16" max="16" width="6" style="3" customWidth="1"/>
    <col min="17" max="16384" width="13.5703125" style="3"/>
  </cols>
  <sheetData>
    <row r="1" spans="1:17" s="1" customFormat="1" ht="22.5" x14ac:dyDescent="0.2">
      <c r="A1" s="17" t="s">
        <v>29</v>
      </c>
      <c r="M1" s="18"/>
    </row>
    <row r="2" spans="1:17" x14ac:dyDescent="0.2">
      <c r="A2" s="2" t="s">
        <v>0</v>
      </c>
      <c r="P2" s="2"/>
    </row>
    <row r="3" spans="1:17" s="6" customFormat="1" ht="33.75" x14ac:dyDescent="0.2">
      <c r="A3" s="4"/>
      <c r="B3" s="4" t="s">
        <v>1</v>
      </c>
      <c r="C3" s="4" t="s">
        <v>2</v>
      </c>
      <c r="D3" s="4" t="s">
        <v>3</v>
      </c>
      <c r="E3" s="5" t="s">
        <v>4</v>
      </c>
      <c r="F3" s="5" t="s">
        <v>5</v>
      </c>
      <c r="G3" s="4" t="s">
        <v>25</v>
      </c>
      <c r="H3" s="4" t="s">
        <v>30</v>
      </c>
      <c r="I3" s="4" t="s">
        <v>7</v>
      </c>
      <c r="J3" s="4" t="s">
        <v>8</v>
      </c>
      <c r="K3" s="4" t="s">
        <v>9</v>
      </c>
      <c r="L3" s="4" t="s">
        <v>10</v>
      </c>
      <c r="M3" s="20" t="s">
        <v>26</v>
      </c>
      <c r="N3" s="4" t="s">
        <v>24</v>
      </c>
      <c r="O3" s="4" t="s">
        <v>11</v>
      </c>
      <c r="P3" s="6" t="s">
        <v>12</v>
      </c>
    </row>
    <row r="4" spans="1:17" x14ac:dyDescent="0.2">
      <c r="A4" s="3" t="s">
        <v>13</v>
      </c>
      <c r="B4" s="3">
        <v>2160</v>
      </c>
      <c r="C4" s="7">
        <v>2800</v>
      </c>
      <c r="D4" s="7">
        <v>2100</v>
      </c>
      <c r="E4" s="7">
        <v>1700</v>
      </c>
      <c r="F4" s="7">
        <v>1120</v>
      </c>
      <c r="G4" s="7">
        <v>1200</v>
      </c>
      <c r="H4" s="7">
        <v>2250</v>
      </c>
      <c r="I4" s="7">
        <v>990</v>
      </c>
      <c r="J4" s="7">
        <v>1360</v>
      </c>
      <c r="K4" s="7">
        <v>1450</v>
      </c>
      <c r="L4" s="7">
        <v>860</v>
      </c>
      <c r="M4" s="15">
        <v>410</v>
      </c>
      <c r="N4" s="7"/>
      <c r="O4" s="7"/>
      <c r="P4" s="7"/>
    </row>
    <row r="5" spans="1:17" x14ac:dyDescent="0.2">
      <c r="A5" s="3" t="s">
        <v>14</v>
      </c>
      <c r="B5" s="3">
        <v>561.6</v>
      </c>
      <c r="C5" s="7">
        <v>588</v>
      </c>
      <c r="D5" s="7">
        <v>236.9</v>
      </c>
      <c r="E5" s="7">
        <v>493</v>
      </c>
      <c r="F5" s="7">
        <v>97.6</v>
      </c>
      <c r="G5" s="7">
        <v>150</v>
      </c>
      <c r="H5" s="7">
        <v>267.75</v>
      </c>
      <c r="I5" s="7">
        <v>99</v>
      </c>
      <c r="J5" s="7">
        <v>163.19999999999999</v>
      </c>
      <c r="K5" s="7">
        <v>203</v>
      </c>
      <c r="L5" s="7">
        <v>197.8</v>
      </c>
      <c r="M5" s="15">
        <v>3.55</v>
      </c>
      <c r="N5" s="7"/>
      <c r="O5" s="7"/>
      <c r="P5" s="7"/>
    </row>
    <row r="6" spans="1:17" x14ac:dyDescent="0.2">
      <c r="A6" s="3" t="s">
        <v>15</v>
      </c>
      <c r="B6" s="3">
        <v>200</v>
      </c>
      <c r="C6" s="7">
        <v>100</v>
      </c>
      <c r="D6" s="7">
        <v>300</v>
      </c>
      <c r="E6" s="7">
        <v>100</v>
      </c>
      <c r="F6" s="7">
        <v>100</v>
      </c>
      <c r="G6" s="7"/>
      <c r="H6" s="7">
        <v>800</v>
      </c>
      <c r="I6" s="7"/>
      <c r="J6" s="7">
        <v>100</v>
      </c>
      <c r="K6" s="7"/>
      <c r="M6" s="15"/>
      <c r="N6" s="7"/>
      <c r="O6" s="7"/>
      <c r="P6" s="7"/>
    </row>
    <row r="7" spans="1:17" x14ac:dyDescent="0.2">
      <c r="A7" s="3" t="s">
        <v>27</v>
      </c>
      <c r="B7" s="7"/>
      <c r="C7" s="7">
        <v>200</v>
      </c>
      <c r="D7" s="7"/>
      <c r="E7" s="7">
        <v>450</v>
      </c>
      <c r="F7" s="7"/>
      <c r="G7" s="8"/>
      <c r="H7" s="7"/>
      <c r="I7" s="7"/>
      <c r="J7" s="7"/>
      <c r="K7" s="7">
        <v>100</v>
      </c>
      <c r="L7" s="7">
        <v>400</v>
      </c>
      <c r="M7" s="15">
        <v>0</v>
      </c>
      <c r="N7" s="7"/>
      <c r="O7" s="7"/>
      <c r="P7" s="7"/>
    </row>
    <row r="8" spans="1:17" x14ac:dyDescent="0.2">
      <c r="C8" s="7"/>
      <c r="D8" s="7"/>
      <c r="E8" s="7"/>
      <c r="F8" s="7"/>
      <c r="G8" s="7"/>
      <c r="H8" s="7"/>
      <c r="I8" s="7"/>
      <c r="J8" s="7"/>
      <c r="O8" s="7"/>
      <c r="P8" s="7"/>
    </row>
    <row r="9" spans="1:17" x14ac:dyDescent="0.2">
      <c r="A9" s="3" t="s">
        <v>16</v>
      </c>
      <c r="B9" s="7">
        <v>2600</v>
      </c>
      <c r="C9" s="7">
        <v>1200</v>
      </c>
      <c r="D9" s="7">
        <v>1150</v>
      </c>
      <c r="E9" s="7">
        <v>2000</v>
      </c>
      <c r="F9" s="7">
        <v>480</v>
      </c>
      <c r="G9" s="8">
        <v>1250</v>
      </c>
      <c r="H9" s="7">
        <v>1050</v>
      </c>
      <c r="I9" s="7">
        <v>600</v>
      </c>
      <c r="J9" s="7">
        <v>720</v>
      </c>
      <c r="K9" s="7">
        <v>1400</v>
      </c>
      <c r="L9" s="7">
        <v>300</v>
      </c>
      <c r="M9" s="15">
        <v>30</v>
      </c>
      <c r="N9" s="7"/>
      <c r="O9" s="7"/>
      <c r="P9" s="7"/>
    </row>
    <row r="10" spans="1:17" x14ac:dyDescent="0.2">
      <c r="A10" s="3" t="s">
        <v>17</v>
      </c>
      <c r="B10" s="7">
        <v>600</v>
      </c>
      <c r="C10" s="7">
        <v>400</v>
      </c>
      <c r="D10" s="7">
        <v>200</v>
      </c>
      <c r="E10" s="7"/>
      <c r="F10" s="7">
        <v>200</v>
      </c>
      <c r="G10" s="8"/>
      <c r="H10" s="7">
        <v>300</v>
      </c>
      <c r="I10" s="7"/>
      <c r="J10" s="7">
        <v>400</v>
      </c>
      <c r="K10" s="7">
        <v>200</v>
      </c>
      <c r="L10" s="7"/>
      <c r="M10" s="15"/>
      <c r="N10" s="7"/>
      <c r="O10" s="7"/>
      <c r="P10" s="7"/>
    </row>
    <row r="11" spans="1:17" s="2" customFormat="1" x14ac:dyDescent="0.2">
      <c r="A11" s="2" t="s">
        <v>18</v>
      </c>
      <c r="B11" s="9">
        <f t="shared" ref="B11:M11" si="0">SUM(B4:B10)</f>
        <v>6121.6</v>
      </c>
      <c r="C11" s="9">
        <f t="shared" si="0"/>
        <v>5288</v>
      </c>
      <c r="D11" s="9">
        <f t="shared" si="0"/>
        <v>3986.9</v>
      </c>
      <c r="E11" s="9">
        <f t="shared" si="0"/>
        <v>4743</v>
      </c>
      <c r="F11" s="9">
        <f t="shared" si="0"/>
        <v>1997.6</v>
      </c>
      <c r="G11" s="9">
        <f t="shared" si="0"/>
        <v>2600</v>
      </c>
      <c r="H11" s="9">
        <f t="shared" si="0"/>
        <v>4667.75</v>
      </c>
      <c r="I11" s="9">
        <f t="shared" si="0"/>
        <v>1689</v>
      </c>
      <c r="J11" s="9">
        <f t="shared" si="0"/>
        <v>2743.2</v>
      </c>
      <c r="K11" s="9">
        <f t="shared" si="0"/>
        <v>3353</v>
      </c>
      <c r="L11" s="9">
        <f t="shared" si="0"/>
        <v>1757.8</v>
      </c>
      <c r="M11" s="21">
        <f t="shared" si="0"/>
        <v>443.55</v>
      </c>
      <c r="N11" s="9"/>
      <c r="O11" s="9">
        <f>SUM(B11:M11)</f>
        <v>39391.4</v>
      </c>
      <c r="P11" s="10"/>
    </row>
    <row r="12" spans="1:17" s="2" customFormat="1" x14ac:dyDescent="0.2"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22"/>
      <c r="N12" s="11"/>
      <c r="O12" s="11"/>
      <c r="P12" s="9"/>
    </row>
    <row r="13" spans="1:17" s="6" customFormat="1" ht="33.75" x14ac:dyDescent="0.2">
      <c r="A13" s="4"/>
      <c r="B13" s="4" t="s">
        <v>1</v>
      </c>
      <c r="C13" s="4" t="s">
        <v>2</v>
      </c>
      <c r="D13" s="4" t="s">
        <v>3</v>
      </c>
      <c r="E13" s="5" t="s">
        <v>4</v>
      </c>
      <c r="F13" s="5" t="s">
        <v>5</v>
      </c>
      <c r="G13" s="4" t="s">
        <v>19</v>
      </c>
      <c r="H13" s="4" t="s">
        <v>6</v>
      </c>
      <c r="I13" s="4" t="s">
        <v>7</v>
      </c>
      <c r="J13" s="4" t="s">
        <v>8</v>
      </c>
      <c r="K13" s="4" t="s">
        <v>9</v>
      </c>
      <c r="L13" s="4" t="s">
        <v>10</v>
      </c>
      <c r="M13" s="20" t="s">
        <v>26</v>
      </c>
      <c r="N13" s="4"/>
      <c r="O13" s="6" t="s">
        <v>20</v>
      </c>
    </row>
    <row r="14" spans="1:17" x14ac:dyDescent="0.2">
      <c r="A14" s="7" t="s">
        <v>21</v>
      </c>
      <c r="B14" s="8">
        <f>B4+B5+B6+B7</f>
        <v>2921.6</v>
      </c>
      <c r="C14" s="8">
        <f t="shared" ref="C14:M14" si="1">C4+C5+C6+C7</f>
        <v>3688</v>
      </c>
      <c r="D14" s="8">
        <f t="shared" si="1"/>
        <v>2636.9</v>
      </c>
      <c r="E14" s="8">
        <f t="shared" si="1"/>
        <v>2743</v>
      </c>
      <c r="F14" s="8">
        <f t="shared" si="1"/>
        <v>1317.6</v>
      </c>
      <c r="G14" s="8">
        <f t="shared" si="1"/>
        <v>1350</v>
      </c>
      <c r="H14" s="8">
        <f t="shared" si="1"/>
        <v>3317.75</v>
      </c>
      <c r="I14" s="8">
        <f t="shared" si="1"/>
        <v>1089</v>
      </c>
      <c r="J14" s="8">
        <f t="shared" si="1"/>
        <v>1623.2</v>
      </c>
      <c r="K14" s="8">
        <f t="shared" si="1"/>
        <v>1753</v>
      </c>
      <c r="L14" s="8">
        <f t="shared" si="1"/>
        <v>1457.8</v>
      </c>
      <c r="M14" s="23">
        <f t="shared" si="1"/>
        <v>413.55</v>
      </c>
      <c r="N14" s="8"/>
      <c r="O14" s="10">
        <f>SUM(B14:N14)</f>
        <v>24311.399999999998</v>
      </c>
      <c r="P14" s="1">
        <v>0.872</v>
      </c>
    </row>
    <row r="15" spans="1:17" x14ac:dyDescent="0.2">
      <c r="A15" s="7" t="s">
        <v>16</v>
      </c>
      <c r="B15" s="7">
        <f>B9</f>
        <v>2600</v>
      </c>
      <c r="C15" s="7">
        <f t="shared" ref="C15:M16" si="2">C9</f>
        <v>1200</v>
      </c>
      <c r="D15" s="7">
        <f t="shared" si="2"/>
        <v>1150</v>
      </c>
      <c r="E15" s="7">
        <f t="shared" si="2"/>
        <v>2000</v>
      </c>
      <c r="F15" s="7">
        <f t="shared" si="2"/>
        <v>480</v>
      </c>
      <c r="G15" s="7">
        <f t="shared" si="2"/>
        <v>1250</v>
      </c>
      <c r="H15" s="7">
        <f t="shared" si="2"/>
        <v>1050</v>
      </c>
      <c r="I15" s="7">
        <f t="shared" si="2"/>
        <v>600</v>
      </c>
      <c r="J15" s="7">
        <f t="shared" si="2"/>
        <v>720</v>
      </c>
      <c r="K15" s="7">
        <f t="shared" si="2"/>
        <v>1400</v>
      </c>
      <c r="L15" s="7">
        <f t="shared" si="2"/>
        <v>300</v>
      </c>
      <c r="M15" s="15">
        <f t="shared" si="2"/>
        <v>30</v>
      </c>
      <c r="N15" s="7"/>
      <c r="O15" s="7">
        <f>SUM(B15:N15)</f>
        <v>12780</v>
      </c>
      <c r="P15" s="1">
        <v>0.19800000000000001</v>
      </c>
      <c r="Q15" s="12"/>
    </row>
    <row r="16" spans="1:17" x14ac:dyDescent="0.2">
      <c r="A16" s="3" t="s">
        <v>17</v>
      </c>
      <c r="B16" s="7">
        <f>B10</f>
        <v>600</v>
      </c>
      <c r="C16" s="7">
        <f t="shared" si="2"/>
        <v>400</v>
      </c>
      <c r="D16" s="7">
        <f t="shared" si="2"/>
        <v>200</v>
      </c>
      <c r="E16" s="7">
        <f t="shared" si="2"/>
        <v>0</v>
      </c>
      <c r="F16" s="7">
        <f t="shared" si="2"/>
        <v>200</v>
      </c>
      <c r="G16" s="7">
        <f t="shared" si="2"/>
        <v>0</v>
      </c>
      <c r="H16" s="7">
        <f t="shared" si="2"/>
        <v>300</v>
      </c>
      <c r="I16" s="7">
        <f t="shared" si="2"/>
        <v>0</v>
      </c>
      <c r="J16" s="7">
        <f t="shared" si="2"/>
        <v>400</v>
      </c>
      <c r="K16" s="7">
        <f t="shared" si="2"/>
        <v>200</v>
      </c>
      <c r="L16" s="7">
        <f t="shared" si="2"/>
        <v>0</v>
      </c>
      <c r="M16" s="15">
        <f t="shared" si="2"/>
        <v>0</v>
      </c>
      <c r="N16" s="7"/>
      <c r="O16" s="7">
        <f>SUM(B16:N16)</f>
        <v>2300</v>
      </c>
      <c r="P16" s="1">
        <v>0.55100000000000005</v>
      </c>
    </row>
    <row r="17" spans="1:17" x14ac:dyDescent="0.2">
      <c r="A17" s="7"/>
      <c r="B17" s="7"/>
      <c r="C17" s="7"/>
      <c r="D17" s="7"/>
      <c r="E17" s="7"/>
      <c r="F17" s="7"/>
      <c r="G17" s="7"/>
    </row>
    <row r="18" spans="1:17" x14ac:dyDescent="0.2">
      <c r="A18" s="2" t="s">
        <v>22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15"/>
      <c r="N18" s="7"/>
      <c r="P18" s="7"/>
      <c r="Q18" s="2"/>
    </row>
    <row r="19" spans="1:17" s="6" customFormat="1" x14ac:dyDescent="0.2">
      <c r="A19" s="4"/>
      <c r="B19" s="4"/>
      <c r="C19" s="4"/>
      <c r="D19" s="4"/>
      <c r="E19" s="5"/>
      <c r="F19" s="5"/>
      <c r="G19" s="4"/>
      <c r="H19" s="4"/>
      <c r="I19" s="4"/>
      <c r="J19" s="4"/>
      <c r="K19" s="4"/>
      <c r="L19" s="4"/>
      <c r="M19" s="20"/>
      <c r="N19" s="4"/>
    </row>
    <row r="20" spans="1:17" x14ac:dyDescent="0.2">
      <c r="A20" s="7" t="s">
        <v>21</v>
      </c>
      <c r="B20" s="13">
        <f>B14*0.872</f>
        <v>2547.6351999999997</v>
      </c>
      <c r="C20" s="13">
        <f t="shared" ref="C20:M20" si="3">C14*0.872</f>
        <v>3215.9360000000001</v>
      </c>
      <c r="D20" s="13">
        <f t="shared" si="3"/>
        <v>2299.3768</v>
      </c>
      <c r="E20" s="13">
        <f t="shared" si="3"/>
        <v>2391.8960000000002</v>
      </c>
      <c r="F20" s="13">
        <f t="shared" si="3"/>
        <v>1148.9471999999998</v>
      </c>
      <c r="G20" s="13">
        <f t="shared" si="3"/>
        <v>1177.2</v>
      </c>
      <c r="H20" s="13">
        <f t="shared" si="3"/>
        <v>2893.078</v>
      </c>
      <c r="I20" s="13">
        <f t="shared" si="3"/>
        <v>949.60799999999995</v>
      </c>
      <c r="J20" s="13">
        <f t="shared" si="3"/>
        <v>1415.4304</v>
      </c>
      <c r="K20" s="13">
        <f t="shared" si="3"/>
        <v>1528.616</v>
      </c>
      <c r="L20" s="13">
        <f t="shared" si="3"/>
        <v>1271.2015999999999</v>
      </c>
      <c r="M20" s="24">
        <f t="shared" si="3"/>
        <v>360.61560000000003</v>
      </c>
      <c r="N20" s="13"/>
      <c r="O20" s="13">
        <f>SUM(B20:M20)</f>
        <v>21199.540800000006</v>
      </c>
      <c r="Q20" s="12"/>
    </row>
    <row r="21" spans="1:17" x14ac:dyDescent="0.2">
      <c r="A21" s="7" t="s">
        <v>16</v>
      </c>
      <c r="B21" s="16">
        <f>B15*0.198</f>
        <v>514.80000000000007</v>
      </c>
      <c r="C21" s="16">
        <f t="shared" ref="C21:M21" si="4">C15*0.198</f>
        <v>237.60000000000002</v>
      </c>
      <c r="D21" s="16">
        <f t="shared" si="4"/>
        <v>227.70000000000002</v>
      </c>
      <c r="E21" s="16">
        <f t="shared" si="4"/>
        <v>396</v>
      </c>
      <c r="F21" s="16">
        <f t="shared" si="4"/>
        <v>95.04</v>
      </c>
      <c r="G21" s="16">
        <f t="shared" si="4"/>
        <v>247.5</v>
      </c>
      <c r="H21" s="16">
        <f t="shared" si="4"/>
        <v>207.9</v>
      </c>
      <c r="I21" s="16">
        <f t="shared" si="4"/>
        <v>118.80000000000001</v>
      </c>
      <c r="J21" s="16">
        <f t="shared" si="4"/>
        <v>142.56</v>
      </c>
      <c r="K21" s="16">
        <f t="shared" si="4"/>
        <v>277.2</v>
      </c>
      <c r="L21" s="16">
        <f t="shared" si="4"/>
        <v>59.400000000000006</v>
      </c>
      <c r="M21" s="25">
        <f t="shared" si="4"/>
        <v>5.94</v>
      </c>
      <c r="N21" s="16"/>
      <c r="O21" s="16">
        <f>SUM(B21:M21)</f>
        <v>2530.44</v>
      </c>
      <c r="Q21" s="12"/>
    </row>
    <row r="22" spans="1:17" x14ac:dyDescent="0.2">
      <c r="A22" s="3" t="s">
        <v>17</v>
      </c>
      <c r="B22" s="16">
        <f>B16*0.551</f>
        <v>330.6</v>
      </c>
      <c r="C22" s="16">
        <f t="shared" ref="C22:M22" si="5">C16*0.551</f>
        <v>220.4</v>
      </c>
      <c r="D22" s="16">
        <f t="shared" si="5"/>
        <v>110.2</v>
      </c>
      <c r="E22" s="16">
        <f t="shared" si="5"/>
        <v>0</v>
      </c>
      <c r="F22" s="16">
        <f t="shared" si="5"/>
        <v>110.2</v>
      </c>
      <c r="G22" s="16">
        <f t="shared" si="5"/>
        <v>0</v>
      </c>
      <c r="H22" s="16">
        <f t="shared" si="5"/>
        <v>165.3</v>
      </c>
      <c r="I22" s="16">
        <f t="shared" si="5"/>
        <v>0</v>
      </c>
      <c r="J22" s="16">
        <f t="shared" si="5"/>
        <v>220.4</v>
      </c>
      <c r="K22" s="16">
        <f t="shared" si="5"/>
        <v>110.2</v>
      </c>
      <c r="L22" s="16">
        <f t="shared" si="5"/>
        <v>0</v>
      </c>
      <c r="M22" s="25">
        <f t="shared" si="5"/>
        <v>0</v>
      </c>
      <c r="N22" s="16"/>
      <c r="O22" s="16">
        <f>SUM(B22:M22)</f>
        <v>1267.3000000000002</v>
      </c>
    </row>
    <row r="23" spans="1:17" x14ac:dyDescent="0.2">
      <c r="A23" s="3" t="s">
        <v>23</v>
      </c>
    </row>
    <row r="24" spans="1:17" x14ac:dyDescent="0.2">
      <c r="A24" s="3" t="s">
        <v>28</v>
      </c>
      <c r="N24" s="16">
        <v>645</v>
      </c>
      <c r="O24" s="16">
        <v>645</v>
      </c>
    </row>
    <row r="25" spans="1:17" s="2" customFormat="1" x14ac:dyDescent="0.2">
      <c r="A25" s="9" t="s">
        <v>11</v>
      </c>
      <c r="B25" s="14">
        <f t="shared" ref="B25:M25" si="6">SUM(B20:B23)</f>
        <v>3393.0351999999998</v>
      </c>
      <c r="C25" s="14">
        <f t="shared" si="6"/>
        <v>3673.9360000000001</v>
      </c>
      <c r="D25" s="14">
        <f t="shared" si="6"/>
        <v>2637.2767999999996</v>
      </c>
      <c r="E25" s="14">
        <f t="shared" si="6"/>
        <v>2787.8960000000002</v>
      </c>
      <c r="F25" s="14">
        <f t="shared" si="6"/>
        <v>1354.1871999999998</v>
      </c>
      <c r="G25" s="14">
        <f t="shared" si="6"/>
        <v>1424.7</v>
      </c>
      <c r="H25" s="14">
        <f t="shared" si="6"/>
        <v>3266.2780000000002</v>
      </c>
      <c r="I25" s="14">
        <f t="shared" si="6"/>
        <v>1068.4079999999999</v>
      </c>
      <c r="J25" s="14">
        <f t="shared" si="6"/>
        <v>1778.3904</v>
      </c>
      <c r="K25" s="14">
        <f t="shared" si="6"/>
        <v>1916.0160000000001</v>
      </c>
      <c r="L25" s="14">
        <f t="shared" si="6"/>
        <v>1330.6016</v>
      </c>
      <c r="M25" s="26">
        <f t="shared" si="6"/>
        <v>366.55560000000003</v>
      </c>
      <c r="N25" s="14">
        <v>645</v>
      </c>
      <c r="O25" s="14">
        <f>SUM(O20:O24)</f>
        <v>25642.280800000004</v>
      </c>
    </row>
    <row r="26" spans="1:17" x14ac:dyDescent="0.2">
      <c r="C26" s="7"/>
      <c r="D26" s="7"/>
      <c r="E26" s="7"/>
      <c r="F26" s="7"/>
      <c r="G26" s="7"/>
      <c r="H26" s="7"/>
      <c r="I26" s="7"/>
      <c r="J26" s="7"/>
      <c r="O26" s="7"/>
      <c r="P26" s="7"/>
    </row>
    <row r="27" spans="1:17" x14ac:dyDescent="0.2">
      <c r="C27" s="7"/>
      <c r="D27" s="7"/>
      <c r="E27" s="7"/>
      <c r="F27" s="7"/>
      <c r="G27" s="8"/>
      <c r="H27" s="7"/>
      <c r="I27" s="7"/>
      <c r="J27" s="7"/>
      <c r="K27" s="7"/>
      <c r="L27" s="7"/>
      <c r="M27" s="15"/>
      <c r="N27" s="7"/>
      <c r="O27" s="7"/>
      <c r="P27" s="7"/>
    </row>
    <row r="28" spans="1:17" x14ac:dyDescent="0.2">
      <c r="B28" s="7"/>
      <c r="C28" s="7"/>
      <c r="D28" s="7"/>
      <c r="E28" s="7"/>
      <c r="F28" s="7"/>
      <c r="G28" s="8"/>
      <c r="H28" s="7"/>
      <c r="I28" s="7"/>
      <c r="J28" s="7"/>
      <c r="K28" s="7"/>
      <c r="L28" s="7"/>
      <c r="M28" s="15"/>
      <c r="N28" s="7"/>
      <c r="O28" s="7"/>
      <c r="P28" s="7"/>
    </row>
    <row r="29" spans="1:17" x14ac:dyDescent="0.2">
      <c r="B29" s="14"/>
      <c r="C29" s="14"/>
      <c r="D29" s="14"/>
      <c r="E29" s="14"/>
      <c r="F29" s="14"/>
      <c r="G29" s="14"/>
      <c r="H29" s="14"/>
      <c r="I29" s="14"/>
      <c r="J29" s="14"/>
      <c r="K29" s="7"/>
      <c r="L29" s="7"/>
      <c r="M29" s="15"/>
      <c r="N29" s="7"/>
      <c r="O29" s="7"/>
      <c r="P29" s="7"/>
    </row>
    <row r="30" spans="1:17" x14ac:dyDescent="0.2">
      <c r="A30" s="2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21"/>
      <c r="N30" s="9"/>
      <c r="O30" s="9"/>
      <c r="P30" s="10"/>
    </row>
    <row r="31" spans="1:17" x14ac:dyDescent="0.2">
      <c r="A31" s="2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22"/>
      <c r="N31" s="11"/>
      <c r="O31" s="11"/>
      <c r="P31" s="9"/>
    </row>
  </sheetData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karmen</dc:creator>
  <cp:lastModifiedBy>Karmen Sadar</cp:lastModifiedBy>
  <cp:lastPrinted>2017-03-09T07:38:32Z</cp:lastPrinted>
  <dcterms:created xsi:type="dcterms:W3CDTF">2016-04-04T06:41:35Z</dcterms:created>
  <dcterms:modified xsi:type="dcterms:W3CDTF">2018-05-25T10:47:31Z</dcterms:modified>
</cp:coreProperties>
</file>